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(１)～（４）" sheetId="1" r:id="rId1"/>
    <sheet name="（５）～（８）" sheetId="2" r:id="rId2"/>
    <sheet name="（９）" sheetId="3" r:id="rId3"/>
  </sheets>
  <definedNames>
    <definedName name="_xlnm.Print_Area" localSheetId="0">'(１)～（４）'!$A$1:$H$48</definedName>
    <definedName name="_xlnm.Print_Area" localSheetId="1">'（５）～（８）'!$A$1:$H$45</definedName>
    <definedName name="_xlnm.Print_Area" localSheetId="2">'（９）'!$A$1:$D$48</definedName>
  </definedNames>
  <calcPr fullCalcOnLoad="1"/>
</workbook>
</file>

<file path=xl/sharedStrings.xml><?xml version="1.0" encoding="utf-8"?>
<sst xmlns="http://schemas.openxmlformats.org/spreadsheetml/2006/main" count="232" uniqueCount="42">
  <si>
    <t>（別紙２；収支状況資料）</t>
  </si>
  <si>
    <t>平成１５年度</t>
  </si>
  <si>
    <t>平成１６年度</t>
  </si>
  <si>
    <t>施設本来の目的による使用料（受益者負担額）</t>
  </si>
  <si>
    <t>（１）豊川市総合体育館関係分</t>
  </si>
  <si>
    <t>収入の部(決算額、単位；円）</t>
  </si>
  <si>
    <t>支出の部(物件費に係る管理運営費決算額、単位；円）</t>
  </si>
  <si>
    <t>（消耗品費）</t>
  </si>
  <si>
    <t>（印刷製本費）</t>
  </si>
  <si>
    <t>（光熱水費）</t>
  </si>
  <si>
    <t>（修繕料）</t>
  </si>
  <si>
    <t>（医薬材料費）</t>
  </si>
  <si>
    <t>（通信運搬費）</t>
  </si>
  <si>
    <t>（火災保険料）</t>
  </si>
  <si>
    <t>委託料</t>
  </si>
  <si>
    <t>使用料及び賃借料</t>
  </si>
  <si>
    <t>工事請負費</t>
  </si>
  <si>
    <t>備品購入費</t>
  </si>
  <si>
    <t>収支の差引＝（収入の部）－（支出の部）</t>
  </si>
  <si>
    <t>内　　　　容</t>
  </si>
  <si>
    <t>合　　　　計</t>
  </si>
  <si>
    <t>需用費　小　計</t>
  </si>
  <si>
    <t>役務費　小　　計</t>
  </si>
  <si>
    <t>（２）豊川市プール関係分</t>
  </si>
  <si>
    <t>（その他）</t>
  </si>
  <si>
    <t>（３）豊川市野球場関係分</t>
  </si>
  <si>
    <t>その他</t>
  </si>
  <si>
    <t>（４）豊川市陸上競技場関係分</t>
  </si>
  <si>
    <t>（５）豊川市庭球場関係分</t>
  </si>
  <si>
    <t>（７）弘法山公園野球場関係分</t>
  </si>
  <si>
    <t>（燃料費）</t>
  </si>
  <si>
    <t>（印刷製品費）</t>
  </si>
  <si>
    <t>（９）豊川市体育センター関係分</t>
  </si>
  <si>
    <t>（手数料）</t>
  </si>
  <si>
    <t>原材料費</t>
  </si>
  <si>
    <t>（６）豊川地域文化広場庭球場関係分</t>
  </si>
  <si>
    <t>（８）本野原第１公園広場関係分</t>
  </si>
  <si>
    <t>２ヵ年平均値</t>
  </si>
  <si>
    <t>旅費</t>
  </si>
  <si>
    <t>（燃料費)</t>
  </si>
  <si>
    <t>役務費</t>
  </si>
  <si>
    <t>（10）その他の付随する業務関係分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</si>
</sst>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2" xfId="18" applyBorder="1" applyAlignment="1">
      <alignment vertical="center"/>
    </xf>
    <xf numFmtId="6" fontId="0" fillId="0" borderId="1" xfId="18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9" xfId="16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38" fontId="0" fillId="0" borderId="14" xfId="16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18" xfId="0" applyNumberFormat="1" applyBorder="1" applyAlignment="1">
      <alignment vertical="center"/>
    </xf>
    <xf numFmtId="6" fontId="0" fillId="0" borderId="12" xfId="18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/>
    </xf>
    <xf numFmtId="38" fontId="0" fillId="0" borderId="15" xfId="16" applyBorder="1" applyAlignment="1">
      <alignment vertical="center"/>
    </xf>
    <xf numFmtId="6" fontId="0" fillId="0" borderId="0" xfId="18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0" fillId="0" borderId="20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38" fontId="0" fillId="0" borderId="21" xfId="16" applyBorder="1" applyAlignment="1">
      <alignment horizontal="center" vertical="center"/>
    </xf>
    <xf numFmtId="38" fontId="0" fillId="0" borderId="7" xfId="16" applyBorder="1" applyAlignment="1">
      <alignment horizontal="right"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C23">
      <selection activeCell="H50" sqref="H50"/>
    </sheetView>
  </sheetViews>
  <sheetFormatPr defaultColWidth="9.00390625" defaultRowHeight="13.5"/>
  <cols>
    <col min="1" max="1" width="46.75390625" style="0" customWidth="1"/>
    <col min="2" max="2" width="14.00390625" style="1" customWidth="1"/>
    <col min="3" max="3" width="14.625" style="1" customWidth="1"/>
    <col min="4" max="4" width="13.25390625" style="0" customWidth="1"/>
    <col min="5" max="5" width="51.875" style="0" bestFit="1" customWidth="1"/>
    <col min="6" max="6" width="15.00390625" style="0" customWidth="1"/>
    <col min="7" max="7" width="14.125" style="0" customWidth="1"/>
    <col min="8" max="8" width="11.75390625" style="0" bestFit="1" customWidth="1"/>
  </cols>
  <sheetData>
    <row r="1" ht="14.25">
      <c r="A1" s="2" t="s">
        <v>0</v>
      </c>
    </row>
    <row r="2" spans="2:7" ht="13.5">
      <c r="B2" s="49" t="s">
        <v>4</v>
      </c>
      <c r="C2" s="49"/>
      <c r="F2" s="49" t="s">
        <v>25</v>
      </c>
      <c r="G2" s="49"/>
    </row>
    <row r="3" spans="6:7" ht="13.5">
      <c r="F3" s="1"/>
      <c r="G3" s="1"/>
    </row>
    <row r="4" spans="1:7" ht="14.25">
      <c r="A4" s="2" t="s">
        <v>5</v>
      </c>
      <c r="E4" s="2" t="s">
        <v>5</v>
      </c>
      <c r="F4" s="1"/>
      <c r="G4" s="1"/>
    </row>
    <row r="5" spans="1:8" ht="13.5">
      <c r="A5" s="35" t="s">
        <v>19</v>
      </c>
      <c r="B5" s="36" t="s">
        <v>1</v>
      </c>
      <c r="C5" s="36" t="s">
        <v>2</v>
      </c>
      <c r="D5" s="35" t="s">
        <v>37</v>
      </c>
      <c r="E5" s="35" t="s">
        <v>19</v>
      </c>
      <c r="F5" s="36" t="s">
        <v>1</v>
      </c>
      <c r="G5" s="36" t="s">
        <v>2</v>
      </c>
      <c r="H5" s="35" t="s">
        <v>37</v>
      </c>
    </row>
    <row r="6" spans="1:8" ht="13.5">
      <c r="A6" s="39" t="s">
        <v>3</v>
      </c>
      <c r="B6" s="41">
        <v>25484484</v>
      </c>
      <c r="C6" s="41">
        <v>24954109</v>
      </c>
      <c r="D6" s="28">
        <f>AVERAGE(B6:C6)</f>
        <v>25219296.5</v>
      </c>
      <c r="E6" s="39" t="s">
        <v>3</v>
      </c>
      <c r="F6" s="41">
        <v>889505</v>
      </c>
      <c r="G6" s="41">
        <v>860930</v>
      </c>
      <c r="H6" s="28">
        <f>AVERAGE(F6:G6)</f>
        <v>875217.5</v>
      </c>
    </row>
    <row r="7" spans="6:7" ht="13.5">
      <c r="F7" s="1"/>
      <c r="G7" s="1"/>
    </row>
    <row r="8" spans="1:7" ht="14.25" thickBot="1">
      <c r="A8" s="3" t="s">
        <v>6</v>
      </c>
      <c r="E8" s="3" t="s">
        <v>6</v>
      </c>
      <c r="F8" s="1"/>
      <c r="G8" s="1"/>
    </row>
    <row r="9" spans="1:7" ht="14.25" thickBot="1">
      <c r="A9" s="4" t="s">
        <v>19</v>
      </c>
      <c r="B9" s="14" t="s">
        <v>1</v>
      </c>
      <c r="C9" s="19" t="s">
        <v>2</v>
      </c>
      <c r="E9" s="34" t="s">
        <v>19</v>
      </c>
      <c r="F9" s="47" t="s">
        <v>1</v>
      </c>
      <c r="G9" s="47" t="s">
        <v>2</v>
      </c>
    </row>
    <row r="10" spans="1:7" ht="13.5">
      <c r="A10" s="30" t="s">
        <v>38</v>
      </c>
      <c r="B10" s="31">
        <v>0</v>
      </c>
      <c r="C10" s="32">
        <v>25200</v>
      </c>
      <c r="E10" s="46" t="s">
        <v>38</v>
      </c>
      <c r="F10" s="48">
        <v>0</v>
      </c>
      <c r="G10" s="48">
        <v>0</v>
      </c>
    </row>
    <row r="11" spans="1:7" ht="13.5">
      <c r="A11" s="8" t="s">
        <v>7</v>
      </c>
      <c r="B11" s="12">
        <v>2519778</v>
      </c>
      <c r="C11" s="10">
        <v>1938420</v>
      </c>
      <c r="E11" s="17" t="s">
        <v>7</v>
      </c>
      <c r="F11" s="13">
        <v>221937</v>
      </c>
      <c r="G11" s="13">
        <v>215161</v>
      </c>
    </row>
    <row r="12" spans="1:7" ht="13.5">
      <c r="A12" s="8" t="s">
        <v>8</v>
      </c>
      <c r="B12" s="12">
        <v>92800</v>
      </c>
      <c r="C12" s="10">
        <v>88100</v>
      </c>
      <c r="E12" s="8" t="s">
        <v>9</v>
      </c>
      <c r="F12" s="12">
        <v>3593111</v>
      </c>
      <c r="G12" s="12">
        <v>3342509</v>
      </c>
    </row>
    <row r="13" spans="1:7" ht="13.5">
      <c r="A13" s="8" t="s">
        <v>9</v>
      </c>
      <c r="B13" s="12">
        <v>13986084</v>
      </c>
      <c r="C13" s="10">
        <v>14146819</v>
      </c>
      <c r="E13" s="8" t="s">
        <v>10</v>
      </c>
      <c r="F13" s="12">
        <v>691582</v>
      </c>
      <c r="G13" s="12">
        <v>444745</v>
      </c>
    </row>
    <row r="14" spans="1:7" ht="13.5">
      <c r="A14" s="8" t="s">
        <v>10</v>
      </c>
      <c r="B14" s="12">
        <v>3488625</v>
      </c>
      <c r="C14" s="10">
        <v>1780610</v>
      </c>
      <c r="E14" s="20" t="s">
        <v>24</v>
      </c>
      <c r="F14" s="12">
        <v>19960</v>
      </c>
      <c r="G14" s="12">
        <v>55423</v>
      </c>
    </row>
    <row r="15" spans="1:7" ht="13.5">
      <c r="A15" s="8" t="s">
        <v>11</v>
      </c>
      <c r="B15" s="12">
        <v>9363</v>
      </c>
      <c r="C15" s="10">
        <v>4130</v>
      </c>
      <c r="E15" s="8"/>
      <c r="F15" s="12"/>
      <c r="G15" s="12"/>
    </row>
    <row r="16" spans="1:7" ht="13.5">
      <c r="A16" s="16" t="s">
        <v>21</v>
      </c>
      <c r="B16" s="12">
        <f>SUM(B11:B15)</f>
        <v>20096650</v>
      </c>
      <c r="C16" s="10">
        <f>SUM(C11:C15)</f>
        <v>17958079</v>
      </c>
      <c r="E16" s="16" t="s">
        <v>21</v>
      </c>
      <c r="F16" s="12">
        <f>SUM(F11:F15)</f>
        <v>4526590</v>
      </c>
      <c r="G16" s="12">
        <f>SUM(G11:G15)</f>
        <v>4057838</v>
      </c>
    </row>
    <row r="17" spans="1:7" ht="13.5">
      <c r="A17" s="8" t="s">
        <v>12</v>
      </c>
      <c r="B17" s="12">
        <v>463696</v>
      </c>
      <c r="C17" s="10">
        <v>489366</v>
      </c>
      <c r="E17" s="8"/>
      <c r="F17" s="12">
        <v>45107</v>
      </c>
      <c r="G17" s="12">
        <v>11670</v>
      </c>
    </row>
    <row r="18" spans="1:7" ht="13.5">
      <c r="A18" s="8" t="s">
        <v>13</v>
      </c>
      <c r="B18" s="12"/>
      <c r="C18" s="10"/>
      <c r="E18" s="27"/>
      <c r="F18" s="12"/>
      <c r="G18" s="12"/>
    </row>
    <row r="19" spans="1:7" ht="13.5">
      <c r="A19" s="16" t="s">
        <v>22</v>
      </c>
      <c r="B19" s="12">
        <f>SUM(B17:B18)</f>
        <v>463696</v>
      </c>
      <c r="C19" s="10">
        <f>SUM(C17:C18)</f>
        <v>489366</v>
      </c>
      <c r="E19" s="16" t="s">
        <v>22</v>
      </c>
      <c r="F19" s="12">
        <f>SUM(F17:F18)</f>
        <v>45107</v>
      </c>
      <c r="G19" s="12">
        <f>SUM(G17:G18)</f>
        <v>11670</v>
      </c>
    </row>
    <row r="20" spans="1:7" ht="13.5">
      <c r="A20" s="8" t="s">
        <v>14</v>
      </c>
      <c r="B20" s="12">
        <v>41462270</v>
      </c>
      <c r="C20" s="10">
        <v>40560983</v>
      </c>
      <c r="E20" s="8" t="s">
        <v>14</v>
      </c>
      <c r="F20" s="12">
        <v>1163416</v>
      </c>
      <c r="G20" s="12">
        <v>1781976</v>
      </c>
    </row>
    <row r="21" spans="1:7" ht="13.5">
      <c r="A21" s="8" t="s">
        <v>15</v>
      </c>
      <c r="B21" s="12">
        <v>524301</v>
      </c>
      <c r="C21" s="10">
        <v>520490</v>
      </c>
      <c r="E21" s="8" t="s">
        <v>26</v>
      </c>
      <c r="F21" s="12">
        <v>0</v>
      </c>
      <c r="G21" s="12"/>
    </row>
    <row r="22" spans="1:7" ht="13.5">
      <c r="A22" s="8" t="s">
        <v>16</v>
      </c>
      <c r="B22" s="12">
        <v>0</v>
      </c>
      <c r="C22" s="10">
        <v>0</v>
      </c>
      <c r="E22" s="8"/>
      <c r="F22" s="12"/>
      <c r="G22" s="12"/>
    </row>
    <row r="23" spans="1:7" ht="14.25" thickBot="1">
      <c r="A23" s="9" t="s">
        <v>17</v>
      </c>
      <c r="B23" s="15">
        <v>172200</v>
      </c>
      <c r="C23" s="11">
        <v>0</v>
      </c>
      <c r="E23" s="9"/>
      <c r="F23" s="15"/>
      <c r="G23" s="15"/>
    </row>
    <row r="24" spans="1:8" ht="14.25" thickBot="1">
      <c r="A24" s="4" t="s">
        <v>20</v>
      </c>
      <c r="B24" s="5">
        <f>B10+B16+B19+B20+B21+B22+B23</f>
        <v>62719117</v>
      </c>
      <c r="C24" s="38">
        <f>C10+C16+C19+C20+C21+C22+C23</f>
        <v>59554118</v>
      </c>
      <c r="D24" s="45">
        <f>AVERAGE(B24:C24)</f>
        <v>61136617.5</v>
      </c>
      <c r="E24" s="4" t="s">
        <v>20</v>
      </c>
      <c r="F24" s="5">
        <f>F10+F16+F19+F20+F21+F22+F23</f>
        <v>5735113</v>
      </c>
      <c r="G24" s="5">
        <f>G10+G16+G19+G20+G21+G22+G23</f>
        <v>5851484</v>
      </c>
      <c r="H24" s="43">
        <f>AVERAGE(F24:G24)</f>
        <v>5793298.5</v>
      </c>
    </row>
    <row r="25" spans="6:7" ht="14.25" thickBot="1">
      <c r="F25" s="1"/>
      <c r="G25" s="1"/>
    </row>
    <row r="26" spans="1:7" ht="14.25" thickBot="1">
      <c r="A26" s="7" t="s">
        <v>18</v>
      </c>
      <c r="B26" s="6">
        <f>B6-B24</f>
        <v>-37234633</v>
      </c>
      <c r="C26" s="5">
        <f>C6-C24</f>
        <v>-34600009</v>
      </c>
      <c r="E26" s="7" t="s">
        <v>18</v>
      </c>
      <c r="F26" s="6">
        <f>F6-F24</f>
        <v>-4845608</v>
      </c>
      <c r="G26" s="5">
        <f>G6-G24</f>
        <v>-4990554</v>
      </c>
    </row>
    <row r="28" spans="2:7" ht="13.5">
      <c r="B28" s="49" t="s">
        <v>23</v>
      </c>
      <c r="C28" s="49"/>
      <c r="F28" s="49" t="s">
        <v>27</v>
      </c>
      <c r="G28" s="49"/>
    </row>
    <row r="29" spans="6:7" ht="13.5">
      <c r="F29" s="1"/>
      <c r="G29" s="1"/>
    </row>
    <row r="30" spans="1:7" ht="14.25">
      <c r="A30" s="2" t="s">
        <v>5</v>
      </c>
      <c r="E30" s="2" t="s">
        <v>5</v>
      </c>
      <c r="F30" s="1"/>
      <c r="G30" s="1"/>
    </row>
    <row r="31" spans="1:8" ht="13.5">
      <c r="A31" s="35" t="s">
        <v>19</v>
      </c>
      <c r="B31" s="36" t="s">
        <v>1</v>
      </c>
      <c r="C31" s="36" t="s">
        <v>2</v>
      </c>
      <c r="D31" s="35" t="s">
        <v>37</v>
      </c>
      <c r="E31" s="35" t="s">
        <v>19</v>
      </c>
      <c r="F31" s="36" t="s">
        <v>1</v>
      </c>
      <c r="G31" s="36" t="s">
        <v>2</v>
      </c>
      <c r="H31" s="35" t="s">
        <v>37</v>
      </c>
    </row>
    <row r="32" spans="1:8" ht="13.5">
      <c r="A32" s="39" t="s">
        <v>3</v>
      </c>
      <c r="B32" s="41">
        <v>8681600</v>
      </c>
      <c r="C32" s="41">
        <v>8815720</v>
      </c>
      <c r="D32" s="28">
        <f>AVERAGE(B32:C32)</f>
        <v>8748660</v>
      </c>
      <c r="E32" s="39" t="s">
        <v>3</v>
      </c>
      <c r="F32" s="41">
        <v>75515</v>
      </c>
      <c r="G32" s="41">
        <v>88705</v>
      </c>
      <c r="H32" s="28">
        <f>AVERAGE(F32:G32)</f>
        <v>82110</v>
      </c>
    </row>
    <row r="33" spans="6:7" ht="13.5">
      <c r="F33" s="1"/>
      <c r="G33" s="1"/>
    </row>
    <row r="34" spans="1:7" ht="14.25" thickBot="1">
      <c r="A34" s="3" t="s">
        <v>6</v>
      </c>
      <c r="E34" s="3" t="s">
        <v>6</v>
      </c>
      <c r="F34" s="1"/>
      <c r="G34" s="1"/>
    </row>
    <row r="35" spans="1:7" ht="14.25" thickBot="1">
      <c r="A35" s="4" t="s">
        <v>19</v>
      </c>
      <c r="B35" s="14" t="s">
        <v>1</v>
      </c>
      <c r="C35" s="14" t="s">
        <v>2</v>
      </c>
      <c r="E35" s="21" t="s">
        <v>19</v>
      </c>
      <c r="F35" s="19" t="s">
        <v>1</v>
      </c>
      <c r="G35" s="14" t="s">
        <v>2</v>
      </c>
    </row>
    <row r="36" spans="1:7" ht="13.5">
      <c r="A36" s="17" t="s">
        <v>7</v>
      </c>
      <c r="B36" s="13">
        <v>436529</v>
      </c>
      <c r="C36" s="13">
        <v>130305</v>
      </c>
      <c r="E36" s="22" t="s">
        <v>7</v>
      </c>
      <c r="F36" s="18">
        <v>682932</v>
      </c>
      <c r="G36" s="13">
        <v>401017</v>
      </c>
    </row>
    <row r="37" spans="1:7" ht="13.5">
      <c r="A37" s="8" t="s">
        <v>8</v>
      </c>
      <c r="B37" s="13">
        <v>58955</v>
      </c>
      <c r="C37" s="13">
        <v>38955</v>
      </c>
      <c r="E37" s="24" t="s">
        <v>9</v>
      </c>
      <c r="F37" s="18">
        <v>504505</v>
      </c>
      <c r="G37" s="13">
        <v>417066</v>
      </c>
    </row>
    <row r="38" spans="1:7" ht="13.5">
      <c r="A38" s="8" t="s">
        <v>9</v>
      </c>
      <c r="B38" s="12">
        <v>7977735</v>
      </c>
      <c r="C38" s="12">
        <v>9581952</v>
      </c>
      <c r="E38" s="24" t="s">
        <v>10</v>
      </c>
      <c r="F38" s="10">
        <v>310705</v>
      </c>
      <c r="G38" s="12">
        <v>378829</v>
      </c>
    </row>
    <row r="39" spans="1:7" ht="13.5">
      <c r="A39" s="8" t="s">
        <v>10</v>
      </c>
      <c r="B39" s="12">
        <v>1443907</v>
      </c>
      <c r="C39" s="12">
        <v>1224520</v>
      </c>
      <c r="E39" s="44" t="s">
        <v>39</v>
      </c>
      <c r="F39" s="10">
        <v>19960</v>
      </c>
      <c r="G39" s="12">
        <v>19776</v>
      </c>
    </row>
    <row r="40" spans="1:7" ht="13.5">
      <c r="A40" s="8" t="s">
        <v>11</v>
      </c>
      <c r="B40" s="12">
        <v>1111935</v>
      </c>
      <c r="C40" s="12">
        <v>1111135</v>
      </c>
      <c r="E40" s="44" t="s">
        <v>24</v>
      </c>
      <c r="F40" s="10"/>
      <c r="G40" s="12">
        <v>30781</v>
      </c>
    </row>
    <row r="41" spans="1:7" ht="13.5">
      <c r="A41" s="20" t="s">
        <v>24</v>
      </c>
      <c r="B41" s="12">
        <v>110643</v>
      </c>
      <c r="C41" s="12">
        <v>273760</v>
      </c>
      <c r="E41" s="23"/>
      <c r="F41" s="10"/>
      <c r="G41" s="12"/>
    </row>
    <row r="42" spans="1:7" ht="13.5">
      <c r="A42" s="16" t="s">
        <v>21</v>
      </c>
      <c r="B42" s="12">
        <f>SUM(B36:B41)</f>
        <v>11139704</v>
      </c>
      <c r="C42" s="12">
        <f>SUM(C36:C41)</f>
        <v>12360627</v>
      </c>
      <c r="E42" s="25" t="s">
        <v>21</v>
      </c>
      <c r="F42" s="10">
        <f>SUM(F36:F41)</f>
        <v>1518102</v>
      </c>
      <c r="G42" s="12">
        <f>SUM(G36:G41)</f>
        <v>1247469</v>
      </c>
    </row>
    <row r="43" spans="1:7" ht="13.5">
      <c r="A43" s="33" t="s">
        <v>40</v>
      </c>
      <c r="B43" s="12">
        <v>33134</v>
      </c>
      <c r="C43" s="12">
        <v>35851</v>
      </c>
      <c r="E43" s="40" t="s">
        <v>40</v>
      </c>
      <c r="F43" s="10">
        <v>71105</v>
      </c>
      <c r="G43" s="12">
        <v>24740</v>
      </c>
    </row>
    <row r="44" spans="1:7" ht="13.5">
      <c r="A44" s="8" t="s">
        <v>14</v>
      </c>
      <c r="B44" s="12">
        <v>2728229</v>
      </c>
      <c r="C44" s="12">
        <v>2673308</v>
      </c>
      <c r="E44" s="24" t="s">
        <v>14</v>
      </c>
      <c r="F44" s="10">
        <v>1581887</v>
      </c>
      <c r="G44" s="12">
        <v>1974907</v>
      </c>
    </row>
    <row r="45" spans="1:7" ht="14.25" thickBot="1">
      <c r="A45" s="9" t="s">
        <v>17</v>
      </c>
      <c r="B45" s="15">
        <v>0</v>
      </c>
      <c r="C45" s="15">
        <v>18900</v>
      </c>
      <c r="E45" s="26" t="s">
        <v>17</v>
      </c>
      <c r="F45" s="11">
        <v>99750</v>
      </c>
      <c r="G45" s="15">
        <v>0</v>
      </c>
    </row>
    <row r="46" spans="1:8" ht="14.25" thickBot="1">
      <c r="A46" s="4" t="s">
        <v>20</v>
      </c>
      <c r="B46" s="5">
        <f>B42+B43+B44+B45</f>
        <v>13901067</v>
      </c>
      <c r="C46" s="5">
        <f>C42+C43+C44+C45</f>
        <v>15088686</v>
      </c>
      <c r="D46" s="37">
        <f>AVERAGE(B46:C46)</f>
        <v>14494876.5</v>
      </c>
      <c r="E46" s="21" t="s">
        <v>20</v>
      </c>
      <c r="F46" s="38">
        <f>F42+F43+F44+F45</f>
        <v>3270844</v>
      </c>
      <c r="G46" s="5">
        <f>G42+G43+G44+G45</f>
        <v>3247116</v>
      </c>
      <c r="H46" s="43">
        <f>AVERAGE(F46:G46)</f>
        <v>3258980</v>
      </c>
    </row>
    <row r="47" spans="3:7" ht="14.25" thickBot="1">
      <c r="C47" s="5"/>
      <c r="F47" s="1"/>
      <c r="G47" s="42"/>
    </row>
    <row r="48" spans="1:7" ht="14.25" thickBot="1">
      <c r="A48" s="7" t="s">
        <v>18</v>
      </c>
      <c r="B48" s="6">
        <f>B32-B46</f>
        <v>-5219467</v>
      </c>
      <c r="C48" s="5">
        <f>C32-C46</f>
        <v>-6272966</v>
      </c>
      <c r="E48" s="7" t="s">
        <v>18</v>
      </c>
      <c r="F48" s="6">
        <f>F32-F46</f>
        <v>-3195329</v>
      </c>
      <c r="G48" s="5">
        <f>G32-G46</f>
        <v>-3158411</v>
      </c>
    </row>
  </sheetData>
  <mergeCells count="4">
    <mergeCell ref="B2:C2"/>
    <mergeCell ref="B28:C28"/>
    <mergeCell ref="F2:G2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C21">
      <selection activeCell="B18" sqref="B18"/>
    </sheetView>
  </sheetViews>
  <sheetFormatPr defaultColWidth="9.00390625" defaultRowHeight="13.5"/>
  <cols>
    <col min="1" max="1" width="46.75390625" style="0" customWidth="1"/>
    <col min="2" max="2" width="17.50390625" style="1" customWidth="1"/>
    <col min="3" max="3" width="16.50390625" style="1" customWidth="1"/>
    <col min="4" max="4" width="11.75390625" style="0" bestFit="1" customWidth="1"/>
    <col min="5" max="5" width="51.875" style="0" bestFit="1" customWidth="1"/>
    <col min="6" max="6" width="15.00390625" style="0" customWidth="1"/>
    <col min="7" max="7" width="14.125" style="0" customWidth="1"/>
    <col min="8" max="8" width="11.75390625" style="0" bestFit="1" customWidth="1"/>
  </cols>
  <sheetData>
    <row r="1" ht="14.25">
      <c r="A1" s="2" t="s">
        <v>0</v>
      </c>
    </row>
    <row r="2" spans="2:7" ht="13.5">
      <c r="B2" s="49" t="s">
        <v>28</v>
      </c>
      <c r="C2" s="49"/>
      <c r="F2" s="49" t="s">
        <v>29</v>
      </c>
      <c r="G2" s="49"/>
    </row>
    <row r="3" spans="6:7" ht="13.5">
      <c r="F3" s="1"/>
      <c r="G3" s="1"/>
    </row>
    <row r="4" spans="1:7" ht="14.25">
      <c r="A4" s="2" t="s">
        <v>5</v>
      </c>
      <c r="E4" s="2" t="s">
        <v>5</v>
      </c>
      <c r="F4" s="1"/>
      <c r="G4" s="1"/>
    </row>
    <row r="5" spans="1:8" ht="13.5">
      <c r="A5" s="35" t="s">
        <v>19</v>
      </c>
      <c r="B5" s="36" t="s">
        <v>1</v>
      </c>
      <c r="C5" s="36" t="s">
        <v>2</v>
      </c>
      <c r="D5" s="35" t="s">
        <v>37</v>
      </c>
      <c r="E5" s="35" t="s">
        <v>19</v>
      </c>
      <c r="F5" s="36" t="s">
        <v>1</v>
      </c>
      <c r="G5" s="36" t="s">
        <v>2</v>
      </c>
      <c r="H5" s="35" t="s">
        <v>37</v>
      </c>
    </row>
    <row r="6" spans="1:8" ht="13.5">
      <c r="A6" s="39" t="s">
        <v>3</v>
      </c>
      <c r="B6" s="41">
        <v>2128170</v>
      </c>
      <c r="C6" s="41">
        <v>2508129</v>
      </c>
      <c r="D6" s="28">
        <f>AVERAGE(B6:C6)</f>
        <v>2318149.5</v>
      </c>
      <c r="E6" s="39" t="s">
        <v>3</v>
      </c>
      <c r="F6" s="41">
        <v>520455</v>
      </c>
      <c r="G6" s="41">
        <v>523595</v>
      </c>
      <c r="H6" s="28">
        <f>AVERAGE(F6:G6)</f>
        <v>522025</v>
      </c>
    </row>
    <row r="7" spans="6:7" ht="13.5">
      <c r="F7" s="1"/>
      <c r="G7" s="1"/>
    </row>
    <row r="8" spans="1:7" ht="14.25" thickBot="1">
      <c r="A8" s="3" t="s">
        <v>6</v>
      </c>
      <c r="E8" s="3" t="s">
        <v>6</v>
      </c>
      <c r="F8" s="1"/>
      <c r="G8" s="1"/>
    </row>
    <row r="9" spans="1:7" ht="14.25" thickBot="1">
      <c r="A9" s="21" t="s">
        <v>19</v>
      </c>
      <c r="B9" s="19" t="s">
        <v>1</v>
      </c>
      <c r="C9" s="19" t="s">
        <v>2</v>
      </c>
      <c r="E9" s="21" t="s">
        <v>19</v>
      </c>
      <c r="F9" s="19" t="s">
        <v>1</v>
      </c>
      <c r="G9" s="19" t="s">
        <v>2</v>
      </c>
    </row>
    <row r="10" spans="1:7" ht="13.5">
      <c r="A10" s="22" t="s">
        <v>7</v>
      </c>
      <c r="B10" s="18">
        <v>173524</v>
      </c>
      <c r="C10" s="18">
        <v>422674</v>
      </c>
      <c r="E10" s="22" t="s">
        <v>7</v>
      </c>
      <c r="F10" s="18">
        <v>25400</v>
      </c>
      <c r="G10" s="18"/>
    </row>
    <row r="11" spans="1:7" ht="13.5">
      <c r="A11" s="24" t="s">
        <v>9</v>
      </c>
      <c r="B11" s="10">
        <v>2360381</v>
      </c>
      <c r="C11" s="10">
        <v>2017115</v>
      </c>
      <c r="E11" s="24" t="s">
        <v>30</v>
      </c>
      <c r="F11" s="10"/>
      <c r="G11" s="10"/>
    </row>
    <row r="12" spans="1:7" ht="13.5">
      <c r="A12" s="24" t="s">
        <v>10</v>
      </c>
      <c r="B12" s="10">
        <v>294525</v>
      </c>
      <c r="C12" s="10">
        <v>221130</v>
      </c>
      <c r="E12" s="23" t="s">
        <v>8</v>
      </c>
      <c r="F12" s="10"/>
      <c r="G12" s="10"/>
    </row>
    <row r="13" spans="1:7" ht="13.5">
      <c r="A13" s="24" t="s">
        <v>24</v>
      </c>
      <c r="B13" s="10">
        <v>19960</v>
      </c>
      <c r="C13" s="10">
        <v>26006</v>
      </c>
      <c r="E13" s="24" t="s">
        <v>9</v>
      </c>
      <c r="F13" s="10">
        <v>2075323</v>
      </c>
      <c r="G13" s="10">
        <v>2064648</v>
      </c>
    </row>
    <row r="14" spans="1:7" ht="13.5">
      <c r="A14" s="24"/>
      <c r="B14" s="10"/>
      <c r="C14" s="10"/>
      <c r="E14" s="24" t="s">
        <v>10</v>
      </c>
      <c r="F14" s="10">
        <v>218960</v>
      </c>
      <c r="G14" s="10">
        <v>87640</v>
      </c>
    </row>
    <row r="15" spans="1:7" ht="13.5">
      <c r="A15" s="23"/>
      <c r="B15" s="10"/>
      <c r="C15" s="10"/>
      <c r="E15" s="24" t="s">
        <v>24</v>
      </c>
      <c r="F15" s="10"/>
      <c r="G15" s="10">
        <v>22085</v>
      </c>
    </row>
    <row r="16" spans="1:7" ht="13.5">
      <c r="A16" s="25" t="s">
        <v>21</v>
      </c>
      <c r="B16" s="10">
        <f>SUM(B10:B14)</f>
        <v>2848390</v>
      </c>
      <c r="C16" s="10">
        <f>SUM(C10:C14)</f>
        <v>2686925</v>
      </c>
      <c r="E16" s="25" t="s">
        <v>21</v>
      </c>
      <c r="F16" s="10">
        <f>SUM(F10:F15)</f>
        <v>2319683</v>
      </c>
      <c r="G16" s="10">
        <f>SUM(G10:G15)</f>
        <v>2174373</v>
      </c>
    </row>
    <row r="17" spans="1:7" ht="13.5">
      <c r="A17" s="40" t="s">
        <v>40</v>
      </c>
      <c r="B17" s="10">
        <v>213</v>
      </c>
      <c r="C17" s="10">
        <v>12020</v>
      </c>
      <c r="E17" s="40" t="s">
        <v>40</v>
      </c>
      <c r="F17" s="10">
        <v>0</v>
      </c>
      <c r="G17" s="10">
        <v>0</v>
      </c>
    </row>
    <row r="18" spans="1:7" ht="13.5">
      <c r="A18" s="24" t="s">
        <v>14</v>
      </c>
      <c r="B18" s="10"/>
      <c r="C18" s="10"/>
      <c r="E18" s="24" t="s">
        <v>14</v>
      </c>
      <c r="F18" s="10">
        <v>144734</v>
      </c>
      <c r="G18" s="10">
        <v>154476</v>
      </c>
    </row>
    <row r="19" spans="1:7" ht="13.5">
      <c r="A19" s="26" t="s">
        <v>17</v>
      </c>
      <c r="B19" s="10">
        <v>66937</v>
      </c>
      <c r="C19" s="10">
        <v>43732</v>
      </c>
      <c r="E19" s="24"/>
      <c r="F19" s="10"/>
      <c r="G19" s="10"/>
    </row>
    <row r="20" spans="1:7" ht="13.5">
      <c r="A20" s="24"/>
      <c r="B20" s="10"/>
      <c r="C20" s="10"/>
      <c r="E20" s="24"/>
      <c r="F20" s="10"/>
      <c r="G20" s="10"/>
    </row>
    <row r="21" spans="1:7" ht="14.25" thickBot="1">
      <c r="A21" s="23"/>
      <c r="B21" s="11"/>
      <c r="C21" s="11"/>
      <c r="E21" s="26"/>
      <c r="F21" s="11"/>
      <c r="G21" s="11"/>
    </row>
    <row r="22" spans="1:8" ht="14.25" thickBot="1">
      <c r="A22" s="21" t="s">
        <v>20</v>
      </c>
      <c r="B22" s="38">
        <f>B16+B17+B18+B19</f>
        <v>2915540</v>
      </c>
      <c r="C22" s="5">
        <f>C16+C17+C18+C19</f>
        <v>2742677</v>
      </c>
      <c r="D22" s="43">
        <f>AVERAGE(B22:C22)</f>
        <v>2829108.5</v>
      </c>
      <c r="E22" s="29" t="s">
        <v>20</v>
      </c>
      <c r="F22" s="38">
        <f>F16+F17+F18</f>
        <v>2464417</v>
      </c>
      <c r="G22" s="38">
        <f>G16+G17+G18</f>
        <v>2328849</v>
      </c>
      <c r="H22" s="28">
        <f>AVERAGE(F22:G22)</f>
        <v>2396633</v>
      </c>
    </row>
    <row r="23" spans="6:7" ht="14.25" thickBot="1">
      <c r="F23" s="1"/>
      <c r="G23" s="1"/>
    </row>
    <row r="24" spans="1:7" ht="14.25" thickBot="1">
      <c r="A24" s="7" t="s">
        <v>18</v>
      </c>
      <c r="B24" s="6">
        <f>B6-B22</f>
        <v>-787370</v>
      </c>
      <c r="C24" s="5">
        <f>C6-C22</f>
        <v>-234548</v>
      </c>
      <c r="E24" s="7" t="s">
        <v>18</v>
      </c>
      <c r="F24" s="6">
        <f>F6-F22</f>
        <v>-1943962</v>
      </c>
      <c r="G24" s="5">
        <f>G6-G22</f>
        <v>-1805254</v>
      </c>
    </row>
    <row r="26" spans="2:7" ht="13.5">
      <c r="B26" s="49" t="s">
        <v>35</v>
      </c>
      <c r="C26" s="49"/>
      <c r="F26" s="49" t="s">
        <v>36</v>
      </c>
      <c r="G26" s="49"/>
    </row>
    <row r="27" spans="6:7" ht="13.5">
      <c r="F27" s="1"/>
      <c r="G27" s="1"/>
    </row>
    <row r="28" spans="1:7" ht="14.25">
      <c r="A28" s="2" t="s">
        <v>5</v>
      </c>
      <c r="E28" s="2" t="s">
        <v>5</v>
      </c>
      <c r="F28" s="1"/>
      <c r="G28" s="1"/>
    </row>
    <row r="29" spans="1:8" ht="13.5">
      <c r="A29" s="35" t="s">
        <v>19</v>
      </c>
      <c r="B29" s="36" t="s">
        <v>1</v>
      </c>
      <c r="C29" s="36" t="s">
        <v>2</v>
      </c>
      <c r="D29" s="35" t="s">
        <v>37</v>
      </c>
      <c r="E29" s="35" t="s">
        <v>19</v>
      </c>
      <c r="F29" s="36" t="s">
        <v>1</v>
      </c>
      <c r="G29" s="36" t="s">
        <v>2</v>
      </c>
      <c r="H29" s="35" t="s">
        <v>37</v>
      </c>
    </row>
    <row r="30" spans="1:8" ht="13.5">
      <c r="A30" s="39" t="s">
        <v>3</v>
      </c>
      <c r="B30" s="41">
        <v>1529515</v>
      </c>
      <c r="C30" s="41">
        <v>1545115</v>
      </c>
      <c r="D30" s="28">
        <f>AVERAGE(B30:C30)</f>
        <v>1537315</v>
      </c>
      <c r="E30" s="39" t="s">
        <v>3</v>
      </c>
      <c r="F30" s="41">
        <v>962430</v>
      </c>
      <c r="G30" s="41">
        <v>954560</v>
      </c>
      <c r="H30" s="28">
        <f>AVERAGE(F30:G30)</f>
        <v>958495</v>
      </c>
    </row>
    <row r="31" spans="6:7" ht="13.5">
      <c r="F31" s="1"/>
      <c r="G31" s="1"/>
    </row>
    <row r="32" spans="1:7" ht="14.25" thickBot="1">
      <c r="A32" s="3" t="s">
        <v>6</v>
      </c>
      <c r="E32" s="3" t="s">
        <v>6</v>
      </c>
      <c r="F32" s="1"/>
      <c r="G32" s="1"/>
    </row>
    <row r="33" spans="1:7" ht="14.25" thickBot="1">
      <c r="A33" s="4" t="s">
        <v>19</v>
      </c>
      <c r="B33" s="14" t="s">
        <v>1</v>
      </c>
      <c r="C33" s="14" t="s">
        <v>2</v>
      </c>
      <c r="E33" s="21" t="s">
        <v>19</v>
      </c>
      <c r="F33" s="19" t="s">
        <v>1</v>
      </c>
      <c r="G33" s="14" t="s">
        <v>2</v>
      </c>
    </row>
    <row r="34" spans="1:7" ht="13.5">
      <c r="A34" s="17" t="s">
        <v>7</v>
      </c>
      <c r="B34" s="13">
        <v>477401</v>
      </c>
      <c r="C34" s="13">
        <v>122669</v>
      </c>
      <c r="E34" s="22" t="s">
        <v>7</v>
      </c>
      <c r="F34" s="18">
        <v>50799</v>
      </c>
      <c r="G34" s="13">
        <v>26849</v>
      </c>
    </row>
    <row r="35" spans="1:7" ht="13.5">
      <c r="A35" s="8" t="s">
        <v>9</v>
      </c>
      <c r="B35" s="13">
        <v>43105</v>
      </c>
      <c r="C35" s="13">
        <v>401743</v>
      </c>
      <c r="E35" s="24" t="s">
        <v>30</v>
      </c>
      <c r="F35" s="18"/>
      <c r="G35" s="13"/>
    </row>
    <row r="36" spans="1:7" ht="13.5">
      <c r="A36" s="8" t="s">
        <v>10</v>
      </c>
      <c r="B36" s="12">
        <v>410007</v>
      </c>
      <c r="C36" s="12">
        <v>142537</v>
      </c>
      <c r="E36" s="23" t="s">
        <v>31</v>
      </c>
      <c r="F36" s="10"/>
      <c r="G36" s="12"/>
    </row>
    <row r="37" spans="1:7" ht="13.5">
      <c r="A37" s="20" t="s">
        <v>24</v>
      </c>
      <c r="B37" s="12">
        <v>24289</v>
      </c>
      <c r="C37" s="12">
        <v>6398</v>
      </c>
      <c r="E37" s="24" t="s">
        <v>9</v>
      </c>
      <c r="F37" s="10">
        <v>2441526</v>
      </c>
      <c r="G37" s="12">
        <v>2458236</v>
      </c>
    </row>
    <row r="38" spans="1:7" ht="13.5">
      <c r="A38" s="8"/>
      <c r="B38" s="12"/>
      <c r="C38" s="12"/>
      <c r="E38" s="24" t="s">
        <v>10</v>
      </c>
      <c r="F38" s="10">
        <v>128660</v>
      </c>
      <c r="G38" s="12">
        <v>87640</v>
      </c>
    </row>
    <row r="39" spans="1:7" ht="13.5">
      <c r="A39" s="27"/>
      <c r="B39" s="12"/>
      <c r="C39" s="12"/>
      <c r="E39" s="23" t="s">
        <v>24</v>
      </c>
      <c r="F39" s="10"/>
      <c r="G39" s="12">
        <v>26119</v>
      </c>
    </row>
    <row r="40" spans="1:7" ht="13.5">
      <c r="A40" s="16" t="s">
        <v>21</v>
      </c>
      <c r="B40" s="12">
        <f>SUM(B34:B39)</f>
        <v>954802</v>
      </c>
      <c r="C40" s="12">
        <f>SUM(C34:C39)</f>
        <v>673347</v>
      </c>
      <c r="E40" s="25" t="s">
        <v>21</v>
      </c>
      <c r="F40" s="10">
        <f>SUM(F34:F38)</f>
        <v>2620985</v>
      </c>
      <c r="G40" s="12">
        <f>SUM(G34:G39)</f>
        <v>2598844</v>
      </c>
    </row>
    <row r="41" spans="1:7" ht="13.5">
      <c r="A41" s="24" t="s">
        <v>14</v>
      </c>
      <c r="B41" s="12"/>
      <c r="C41" s="12"/>
      <c r="E41" s="24" t="s">
        <v>14</v>
      </c>
      <c r="F41" s="18">
        <v>163416</v>
      </c>
      <c r="G41" s="12">
        <v>154476</v>
      </c>
    </row>
    <row r="42" spans="1:7" ht="14.25" thickBot="1">
      <c r="A42" s="26" t="s">
        <v>17</v>
      </c>
      <c r="B42" s="15"/>
      <c r="C42" s="15"/>
      <c r="E42" s="26" t="s">
        <v>17</v>
      </c>
      <c r="F42" s="11"/>
      <c r="G42" s="15"/>
    </row>
    <row r="43" spans="1:8" ht="14.25" thickBot="1">
      <c r="A43" s="4" t="s">
        <v>20</v>
      </c>
      <c r="B43" s="5">
        <f>B40+B41+B42</f>
        <v>954802</v>
      </c>
      <c r="C43" s="5">
        <f>C40+C41+C42</f>
        <v>673347</v>
      </c>
      <c r="D43" s="45">
        <f>AVERAGE(B43:C43)</f>
        <v>814074.5</v>
      </c>
      <c r="E43" s="21" t="s">
        <v>20</v>
      </c>
      <c r="F43" s="38">
        <f>F40+F41+F42</f>
        <v>2784401</v>
      </c>
      <c r="G43" s="5">
        <f>G40+G41+G42</f>
        <v>2753320</v>
      </c>
      <c r="H43" s="28">
        <f>AVERAGE(F43:G43)</f>
        <v>2768860.5</v>
      </c>
    </row>
    <row r="44" spans="3:7" ht="14.25" thickBot="1">
      <c r="C44" s="42"/>
      <c r="F44" s="1"/>
      <c r="G44" s="42"/>
    </row>
    <row r="45" spans="1:7" ht="14.25" thickBot="1">
      <c r="A45" s="7" t="s">
        <v>18</v>
      </c>
      <c r="B45" s="6">
        <f>B30-B43</f>
        <v>574713</v>
      </c>
      <c r="C45" s="5">
        <f>C30-C43</f>
        <v>871768</v>
      </c>
      <c r="E45" s="7" t="s">
        <v>18</v>
      </c>
      <c r="F45" s="6">
        <f>F30-F43</f>
        <v>-1821971</v>
      </c>
      <c r="G45" s="5">
        <f>G30-G43</f>
        <v>-1798760</v>
      </c>
    </row>
  </sheetData>
  <mergeCells count="4">
    <mergeCell ref="B2:C2"/>
    <mergeCell ref="F2:G2"/>
    <mergeCell ref="B26:C26"/>
    <mergeCell ref="F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2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D48" sqref="D48"/>
    </sheetView>
  </sheetViews>
  <sheetFormatPr defaultColWidth="9.00390625" defaultRowHeight="13.5"/>
  <cols>
    <col min="1" max="1" width="51.875" style="0" bestFit="1" customWidth="1"/>
    <col min="2" max="2" width="15.125" style="0" customWidth="1"/>
    <col min="3" max="3" width="14.625" style="0" customWidth="1"/>
    <col min="4" max="4" width="11.75390625" style="0" bestFit="1" customWidth="1"/>
  </cols>
  <sheetData>
    <row r="1" spans="1:3" ht="14.25">
      <c r="A1" s="2" t="s">
        <v>0</v>
      </c>
      <c r="B1" s="1"/>
      <c r="C1" s="1"/>
    </row>
    <row r="2" spans="2:3" ht="13.5">
      <c r="B2" s="49" t="s">
        <v>32</v>
      </c>
      <c r="C2" s="49"/>
    </row>
    <row r="3" spans="2:3" ht="13.5">
      <c r="B3" s="1"/>
      <c r="C3" s="1"/>
    </row>
    <row r="4" spans="1:3" ht="14.25">
      <c r="A4" s="2" t="s">
        <v>5</v>
      </c>
      <c r="B4" s="1"/>
      <c r="C4" s="1"/>
    </row>
    <row r="5" spans="1:4" ht="13.5">
      <c r="A5" s="35" t="s">
        <v>19</v>
      </c>
      <c r="B5" s="36" t="s">
        <v>1</v>
      </c>
      <c r="C5" s="36" t="s">
        <v>2</v>
      </c>
      <c r="D5" s="35" t="s">
        <v>37</v>
      </c>
    </row>
    <row r="6" spans="1:4" ht="13.5">
      <c r="A6" s="39" t="s">
        <v>3</v>
      </c>
      <c r="B6" s="41">
        <v>4695936</v>
      </c>
      <c r="C6" s="41">
        <v>4855101</v>
      </c>
      <c r="D6" s="28">
        <f>AVERAGE(B6:C6)</f>
        <v>4775518.5</v>
      </c>
    </row>
    <row r="7" spans="2:3" ht="13.5">
      <c r="B7" s="1"/>
      <c r="C7" s="1"/>
    </row>
    <row r="8" spans="1:3" ht="14.25" thickBot="1">
      <c r="A8" s="3" t="s">
        <v>6</v>
      </c>
      <c r="B8" s="1"/>
      <c r="C8" s="1"/>
    </row>
    <row r="9" spans="1:3" ht="14.25" thickBot="1">
      <c r="A9" s="21" t="s">
        <v>19</v>
      </c>
      <c r="B9" s="14" t="s">
        <v>1</v>
      </c>
      <c r="C9" s="19" t="s">
        <v>2</v>
      </c>
    </row>
    <row r="10" spans="1:3" ht="13.5">
      <c r="A10" s="22" t="s">
        <v>7</v>
      </c>
      <c r="B10" s="13"/>
      <c r="C10" s="18"/>
    </row>
    <row r="11" spans="1:3" ht="13.5">
      <c r="A11" s="23" t="s">
        <v>30</v>
      </c>
      <c r="B11" s="12"/>
      <c r="C11" s="10"/>
    </row>
    <row r="12" spans="1:3" ht="13.5">
      <c r="A12" s="24" t="s">
        <v>8</v>
      </c>
      <c r="B12" s="12"/>
      <c r="C12" s="10"/>
    </row>
    <row r="13" spans="1:3" ht="13.5">
      <c r="A13" s="24" t="s">
        <v>9</v>
      </c>
      <c r="B13" s="12"/>
      <c r="C13" s="10"/>
    </row>
    <row r="14" spans="1:3" ht="13.5">
      <c r="A14" s="24" t="s">
        <v>10</v>
      </c>
      <c r="B14" s="12"/>
      <c r="C14" s="10"/>
    </row>
    <row r="15" spans="1:3" ht="13.5">
      <c r="A15" s="25" t="s">
        <v>21</v>
      </c>
      <c r="B15" s="12"/>
      <c r="C15" s="12"/>
    </row>
    <row r="16" spans="1:3" ht="13.5">
      <c r="A16" s="24" t="s">
        <v>12</v>
      </c>
      <c r="B16" s="12"/>
      <c r="C16" s="10"/>
    </row>
    <row r="17" spans="1:3" ht="13.5">
      <c r="A17" s="24" t="s">
        <v>33</v>
      </c>
      <c r="B17" s="12"/>
      <c r="C17" s="10"/>
    </row>
    <row r="18" spans="1:3" ht="13.5">
      <c r="A18" s="25" t="s">
        <v>22</v>
      </c>
      <c r="B18" s="12"/>
      <c r="C18" s="12"/>
    </row>
    <row r="19" spans="1:3" ht="13.5">
      <c r="A19" s="24" t="s">
        <v>14</v>
      </c>
      <c r="B19" s="12">
        <v>6368018</v>
      </c>
      <c r="C19" s="10">
        <v>6226830</v>
      </c>
    </row>
    <row r="20" spans="1:3" ht="13.5">
      <c r="A20" s="24" t="s">
        <v>15</v>
      </c>
      <c r="B20" s="12"/>
      <c r="C20" s="10"/>
    </row>
    <row r="21" spans="1:3" ht="13.5">
      <c r="A21" s="24" t="s">
        <v>34</v>
      </c>
      <c r="B21" s="12"/>
      <c r="C21" s="10"/>
    </row>
    <row r="22" spans="1:3" ht="14.25" thickBot="1">
      <c r="A22" s="26" t="s">
        <v>17</v>
      </c>
      <c r="B22" s="15">
        <v>37590</v>
      </c>
      <c r="C22" s="11"/>
    </row>
    <row r="23" spans="1:4" ht="14.25" thickBot="1">
      <c r="A23" s="21" t="s">
        <v>20</v>
      </c>
      <c r="B23" s="5">
        <f>B19+B22</f>
        <v>6405608</v>
      </c>
      <c r="C23" s="5">
        <f>C19+C22</f>
        <v>6226830</v>
      </c>
      <c r="D23" s="28">
        <f>AVERAGE(B23:C23)</f>
        <v>6316219</v>
      </c>
    </row>
    <row r="24" spans="2:3" ht="14.25" thickBot="1">
      <c r="B24" s="1"/>
      <c r="C24" s="1"/>
    </row>
    <row r="25" spans="1:3" ht="14.25" thickBot="1">
      <c r="A25" s="7" t="s">
        <v>18</v>
      </c>
      <c r="B25" s="6">
        <f>B6-B23</f>
        <v>-1709672</v>
      </c>
      <c r="C25" s="5">
        <f>C6-C23</f>
        <v>-1371729</v>
      </c>
    </row>
    <row r="27" spans="2:3" ht="13.5">
      <c r="B27" s="49" t="s">
        <v>41</v>
      </c>
      <c r="C27" s="49"/>
    </row>
    <row r="28" spans="2:3" ht="13.5">
      <c r="B28" s="1"/>
      <c r="C28" s="1"/>
    </row>
    <row r="29" spans="1:3" ht="14.25">
      <c r="A29" s="2" t="s">
        <v>5</v>
      </c>
      <c r="B29" s="1"/>
      <c r="C29" s="1"/>
    </row>
    <row r="30" spans="1:4" ht="13.5">
      <c r="A30" s="35" t="s">
        <v>19</v>
      </c>
      <c r="B30" s="36" t="s">
        <v>1</v>
      </c>
      <c r="C30" s="36" t="s">
        <v>2</v>
      </c>
      <c r="D30" s="35" t="s">
        <v>37</v>
      </c>
    </row>
    <row r="31" spans="1:4" ht="13.5">
      <c r="A31" s="39" t="s">
        <v>3</v>
      </c>
      <c r="B31" s="41">
        <v>0</v>
      </c>
      <c r="C31" s="41">
        <v>0</v>
      </c>
      <c r="D31" s="28">
        <f>AVERAGE(B31:C31)</f>
        <v>0</v>
      </c>
    </row>
    <row r="32" spans="2:3" ht="13.5">
      <c r="B32" s="1"/>
      <c r="C32" s="1"/>
    </row>
    <row r="33" spans="1:3" ht="14.25" thickBot="1">
      <c r="A33" s="3" t="s">
        <v>6</v>
      </c>
      <c r="B33" s="1"/>
      <c r="C33" s="1"/>
    </row>
    <row r="34" spans="1:3" ht="14.25" thickBot="1">
      <c r="A34" s="21" t="s">
        <v>19</v>
      </c>
      <c r="B34" s="14" t="s">
        <v>1</v>
      </c>
      <c r="C34" s="19" t="s">
        <v>2</v>
      </c>
    </row>
    <row r="35" spans="1:3" ht="13.5">
      <c r="A35" s="22" t="s">
        <v>7</v>
      </c>
      <c r="B35" s="13">
        <v>6247</v>
      </c>
      <c r="C35" s="18">
        <v>6247</v>
      </c>
    </row>
    <row r="36" spans="1:3" ht="13.5">
      <c r="A36" s="23" t="s">
        <v>30</v>
      </c>
      <c r="B36" s="12"/>
      <c r="C36" s="10"/>
    </row>
    <row r="37" spans="1:3" ht="13.5">
      <c r="A37" s="24" t="s">
        <v>8</v>
      </c>
      <c r="B37" s="12"/>
      <c r="C37" s="10"/>
    </row>
    <row r="38" spans="1:3" ht="13.5">
      <c r="A38" s="24" t="s">
        <v>9</v>
      </c>
      <c r="B38" s="12">
        <v>43869</v>
      </c>
      <c r="C38" s="10">
        <v>43869</v>
      </c>
    </row>
    <row r="39" spans="1:3" ht="13.5">
      <c r="A39" s="24" t="s">
        <v>10</v>
      </c>
      <c r="B39" s="12"/>
      <c r="C39" s="10"/>
    </row>
    <row r="40" spans="1:3" ht="13.5">
      <c r="A40" s="25" t="s">
        <v>21</v>
      </c>
      <c r="B40" s="12">
        <f>B35+B38</f>
        <v>50116</v>
      </c>
      <c r="C40" s="12">
        <f>C35+C38</f>
        <v>50116</v>
      </c>
    </row>
    <row r="41" spans="1:3" ht="13.5">
      <c r="A41" s="25" t="s">
        <v>22</v>
      </c>
      <c r="B41" s="12">
        <v>0</v>
      </c>
      <c r="C41" s="12"/>
    </row>
    <row r="42" spans="1:3" ht="13.5">
      <c r="A42" s="24" t="s">
        <v>14</v>
      </c>
      <c r="B42" s="12">
        <v>123795</v>
      </c>
      <c r="C42" s="10">
        <v>123795</v>
      </c>
    </row>
    <row r="43" spans="1:3" ht="13.5">
      <c r="A43" s="24" t="s">
        <v>15</v>
      </c>
      <c r="B43" s="12"/>
      <c r="C43" s="10"/>
    </row>
    <row r="44" spans="1:3" ht="13.5">
      <c r="A44" s="24" t="s">
        <v>34</v>
      </c>
      <c r="B44" s="12"/>
      <c r="C44" s="10"/>
    </row>
    <row r="45" spans="1:3" ht="14.25" thickBot="1">
      <c r="A45" s="26" t="s">
        <v>17</v>
      </c>
      <c r="B45" s="15"/>
      <c r="C45" s="11"/>
    </row>
    <row r="46" spans="1:4" ht="14.25" thickBot="1">
      <c r="A46" s="21" t="s">
        <v>20</v>
      </c>
      <c r="B46" s="5">
        <f>B40+B41+B42</f>
        <v>173911</v>
      </c>
      <c r="C46" s="5">
        <f>C40+C41+C42</f>
        <v>173911</v>
      </c>
      <c r="D46" s="28">
        <f>AVERAGE(B46:C46)</f>
        <v>173911</v>
      </c>
    </row>
    <row r="47" spans="2:3" ht="14.25" thickBot="1">
      <c r="B47" s="1"/>
      <c r="C47" s="1"/>
    </row>
    <row r="48" spans="1:3" ht="14.25" thickBot="1">
      <c r="A48" s="7" t="s">
        <v>18</v>
      </c>
      <c r="B48" s="6">
        <f>B31-B46</f>
        <v>-173911</v>
      </c>
      <c r="C48" s="5">
        <f>C31-C46</f>
        <v>-173911</v>
      </c>
    </row>
  </sheetData>
  <mergeCells count="2">
    <mergeCell ref="B2:C2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pc322</dc:creator>
  <cp:keywords/>
  <dc:description/>
  <cp:lastModifiedBy>pc322</cp:lastModifiedBy>
  <cp:lastPrinted>2005-08-02T04:51:26Z</cp:lastPrinted>
  <dcterms:created xsi:type="dcterms:W3CDTF">2005-07-16T05:27:07Z</dcterms:created>
  <dcterms:modified xsi:type="dcterms:W3CDTF">2005-08-02T04:51:28Z</dcterms:modified>
  <cp:category/>
  <cp:version/>
  <cp:contentType/>
  <cp:contentStatus/>
</cp:coreProperties>
</file>