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3\下水管理課\05管理係\25 経営比較分析\H29年度分経営比較分析表(H30提出）\【Zipアーカイブ】20190205172752_【28期限】（下水道分）公営企業に係る「経営比較分析表」の分析等の確認について\files\最終版\"/>
    </mc:Choice>
  </mc:AlternateContent>
  <workbookProtection workbookAlgorithmName="SHA-512" workbookHashValue="cxL/dNSOIALEkWpaZU68dLSpfZOVdT7tT9v3X4NuhqZH+hcPGWX0ZGp9qTeP35AV5V/nbWjU7h4rGGYmluQhaw==" workbookSaltValue="v26NH746IbaVawpg+WAo2A=="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BB10" i="4"/>
  <c r="AT10" i="4"/>
  <c r="AL10" i="4"/>
  <c r="W10" i="4"/>
  <c r="P10" i="4"/>
  <c r="I10" i="4"/>
  <c r="BB8" i="4"/>
  <c r="AT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<sst xmlns="http://schemas.openxmlformats.org/spreadsheetml/2006/main" count="240" uniqueCount="127">
  <si>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</si>
  <si>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</si>
  <si>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</si>
  <si>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</si>
  <si>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</si>
  <si>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</si>
  <si>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</si>
  <si>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</si>
  <si>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</si>
  <si>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</si>
  <si>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</si>
  <si>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</si>
  <si>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</si>
  <si>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</si>
  <si>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</si>
  <si>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</si>
  <si>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</si>
  <si>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</si>
  <si>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</si>
  <si>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</si>
  <si>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</si>
  <si>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</si>
  <si>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</si>
  <si>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</si>
  <si>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</si>
  <si>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</si>
  <si>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</si>
  <si>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</si>
  <si>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</si>
  <si>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</si>
  <si>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</si>
  <si>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</si>
  <si>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</si>
  <si>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</si>
  <si>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</si>
  <si>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</si>
  <si>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</si>
  <si>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</si>
  <si>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</si>
  <si>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</si>
  <si>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</si>
  <si>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</si>
  <si>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</si>
  <si>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</si>
  <si>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</si>
  <si>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</si>
  <si>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</si>
  <si>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</si>
  <si>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</si>
  <si>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</si>
  <si>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</si>
  <si>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</si>
  <si>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</si>
  <si>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</si>
  <si>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</si>
  <si>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</si>
  <si>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</si>
  <si>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</si>
  <si>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</si>
  <si>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</si>
  <si>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</si>
  <si>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</si>
  <si>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</si>
  <si>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</si>
  <si>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</si>
  <si>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</si>
  <si>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</si>
  <si>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</si>
  <si>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</si>
  <si>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</si>
  <si>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</si>
  <si>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</si>
  <si>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</si>
  <si>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</si>
  <si>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</si>
  <si>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</si>
  <si>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</si>
  <si>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</si>
  <si>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</si>
  <si>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</si>
  <si>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</si>
  <si>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</si>
  <si>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</si>
  <si>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</si>
  <si>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</si>
  <si>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</si>
  <si>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</si>
  <si>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</si>
  <si>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</si>
  <si>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</si>
  <si>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</si>
  <si>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</si>
  <si>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</si>
  <si>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</si>
  <si>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</si>
  <si>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</si>
  <si>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</si>
  <si>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</si>
  <si>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</si>
  <si>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</si>
  <si>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</si>
  <si>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</si>
  <si>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</si>
  <si>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</si>
  <si>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</si>
  <si>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</si>
  <si>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</si>
  <si>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</si>
  <si>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</si>
  <si>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</si>
  <si>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</si>
  <si>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</si>
  <si>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</si>
  <si>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</si>
  <si>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</si>
  <si>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</si>
  <si>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</si>
  <si>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</si>
  <si>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</si>
  <si>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</si>
  <si>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</si>
  <si>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</si>
  <si>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</si>
  <si>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</si>
  <si>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本市の農業集落排水事業の整備は、年数が経っていないことから老朽化が進んでいないと考えるが、①有形固定資産減価償却率及び②管渠老朽化率を明確化していく必要がある。</t>
    <rPh sb="19" eb="20">
      <t>タ</t>
    </rPh>
    <phoneticPr fontId="4"/>
  </si>
  <si>
    <t>農村地区で人口減少傾向にあるため今後使用料単価設定、計画的な維持修繕、施設老朽化対策、広域化などにより経営改善を図る必要がある。
今後、公共下水道事業と同様に平成31年度に地方公営企業法一部適用により、資産調査を徹底し、経営状況を明確化して、中長期的な視野で経営課題を分析する必要がある。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rPh sb="79" eb="81">
      <t>ヘイセイ</t>
    </rPh>
    <rPh sb="83" eb="85">
      <t>ネンド</t>
    </rPh>
    <rPh sb="93" eb="95">
      <t>イチブ</t>
    </rPh>
    <rPh sb="110" eb="112">
      <t>ケイエイ</t>
    </rPh>
    <rPh sb="112" eb="114">
      <t>ジョウキョウ</t>
    </rPh>
    <rPh sb="138" eb="140">
      <t>ヒツヨウ</t>
    </rPh>
    <rPh sb="148" eb="149">
      <t>フ</t>
    </rPh>
    <rPh sb="151" eb="153">
      <t>ゲスイ</t>
    </rPh>
    <rPh sb="153" eb="154">
      <t>ミチ</t>
    </rPh>
    <rPh sb="172" eb="174">
      <t>ケイエイ</t>
    </rPh>
    <rPh sb="175" eb="178">
      <t>ケンゼンカ</t>
    </rPh>
    <rPh sb="179" eb="180">
      <t>ツト</t>
    </rPh>
    <phoneticPr fontId="4"/>
  </si>
  <si>
    <t xml:space="preserve">①収益的収支比率、⑤経費回収率、⑥汚水処理原価に共通し、使用料収入が微減だったのに対し修繕工事や委託料が増加したため数値が悪化した。
④企業債残高対事業規模比率：全額一般会計負担の予定のため数値が0となっている。
⑦施設利用率について、ここ数年の利用率の増減幅に対し今年度は減少幅が大きく、その明確な要因として人口の減少を捕捉できているが、他の要因も解明し、数値の改善を図る必要がある。
⑧水洗化率について、新規整備はなく、新規接続も少ない。地域の人口により変動するが、ほぼ横ばいとなっている。
使用料単価は比較的高く設定しているが経費の全額は賄えていないため、一般会計からの繰入金が多額となっている。繰入金のほとんどは分流式経費算定により基準内繰入のため平均より数値が良好な部分があるが、引き続き、経費の削減に努めて一般会計繰入金の抑制を図る必要がある。
</t>
    <rPh sb="24" eb="26">
      <t>キョウツウ</t>
    </rPh>
    <rPh sb="28" eb="31">
      <t>シヨウリョウ</t>
    </rPh>
    <rPh sb="31" eb="33">
      <t>シュウニュウ</t>
    </rPh>
    <rPh sb="34" eb="36">
      <t>ビゲン</t>
    </rPh>
    <rPh sb="41" eb="42">
      <t>タイ</t>
    </rPh>
    <rPh sb="58" eb="60">
      <t>スウチ</t>
    </rPh>
    <rPh sb="61" eb="63">
      <t>アッカ</t>
    </rPh>
    <rPh sb="81" eb="83">
      <t>ゼンガク</t>
    </rPh>
    <rPh sb="83" eb="85">
      <t>イッパン</t>
    </rPh>
    <rPh sb="85" eb="87">
      <t>カイケイ</t>
    </rPh>
    <rPh sb="87" eb="89">
      <t>フタン</t>
    </rPh>
    <rPh sb="90" eb="92">
      <t>ヨテイ</t>
    </rPh>
    <rPh sb="95" eb="97">
      <t>スウチ</t>
    </rPh>
    <rPh sb="108" eb="110">
      <t>シセツ</t>
    </rPh>
    <rPh sb="110" eb="113">
      <t>リヨウリツ</t>
    </rPh>
    <rPh sb="120" eb="122">
      <t>スウネン</t>
    </rPh>
    <rPh sb="123" eb="126">
      <t>リヨウリツ</t>
    </rPh>
    <rPh sb="127" eb="129">
      <t>ゾウゲン</t>
    </rPh>
    <rPh sb="129" eb="130">
      <t>ハバ</t>
    </rPh>
    <rPh sb="131" eb="132">
      <t>タイ</t>
    </rPh>
    <rPh sb="133" eb="136">
      <t>コンネンド</t>
    </rPh>
    <rPh sb="137" eb="140">
      <t>ゲンショウハバ</t>
    </rPh>
    <rPh sb="141" eb="142">
      <t>オオ</t>
    </rPh>
    <rPh sb="147" eb="149">
      <t>メイカク</t>
    </rPh>
    <rPh sb="150" eb="152">
      <t>ヨウイン</t>
    </rPh>
    <rPh sb="158" eb="160">
      <t>ゲンショウ</t>
    </rPh>
    <rPh sb="161" eb="163">
      <t>ホソク</t>
    </rPh>
    <rPh sb="170" eb="171">
      <t>タ</t>
    </rPh>
    <rPh sb="172" eb="174">
      <t>ヨウイン</t>
    </rPh>
    <rPh sb="175" eb="177">
      <t>カイメイ</t>
    </rPh>
    <rPh sb="179" eb="181">
      <t>スウチ</t>
    </rPh>
    <rPh sb="182" eb="184">
      <t>カイゼン</t>
    </rPh>
    <rPh sb="185" eb="186">
      <t>ハカ</t>
    </rPh>
    <rPh sb="187" eb="189">
      <t>ヒツヨウ</t>
    </rPh>
    <rPh sb="204" eb="206">
      <t>シンキ</t>
    </rPh>
    <rPh sb="206" eb="208">
      <t>セイビ</t>
    </rPh>
    <rPh sb="212" eb="214">
      <t>シンキ</t>
    </rPh>
    <rPh sb="214" eb="216">
      <t>セツゾク</t>
    </rPh>
    <rPh sb="217" eb="218">
      <t>スク</t>
    </rPh>
    <rPh sb="221" eb="223">
      <t>チイキ</t>
    </rPh>
    <rPh sb="224" eb="226">
      <t>ジンコウ</t>
    </rPh>
    <rPh sb="229" eb="231">
      <t>ヘンドウ</t>
    </rPh>
    <rPh sb="237" eb="238">
      <t>ヨコ</t>
    </rPh>
    <rPh sb="301" eb="304">
      <t>クリイレキン</t>
    </rPh>
    <rPh sb="310" eb="312">
      <t>ブンリュウ</t>
    </rPh>
    <rPh sb="312" eb="313">
      <t>シキ</t>
    </rPh>
    <rPh sb="313" eb="315">
      <t>ケイヒ</t>
    </rPh>
    <rPh sb="315" eb="317">
      <t>サンテイ</t>
    </rPh>
    <rPh sb="320" eb="323">
      <t>キジュンナイ</t>
    </rPh>
    <rPh sb="323" eb="325">
      <t>クリイレ</t>
    </rPh>
    <rPh sb="328" eb="330">
      <t>ヘイキン</t>
    </rPh>
    <rPh sb="332" eb="334">
      <t>スウチ</t>
    </rPh>
    <rPh sb="335" eb="337">
      <t>リョウコウ</t>
    </rPh>
    <rPh sb="338" eb="340">
      <t>ブブン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</si>
</sst>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1A-410E-B2D0-1C6825F96652}"/>
            </c:ext>
          </c:extLst>
        </c:ser>
        <c:dLbls>
          <c:showLegendKey val="0"/>
          <c:showVal val="0"/>
          <c:showCatName val="0"/>
          <c:showSerName val="0"/>
          <c:showPercent val="0"/>
          <c:showBubbleSize val="0"/>
        </c:dLbls>
        <c:gapWidth val="150"/>
        <c:axId val="165549568"/>
        <c:axId val="1655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41A-410E-B2D0-1C6825F96652}"/>
            </c:ext>
          </c:extLst>
        </c:ser>
        <c:dLbls>
          <c:showLegendKey val="0"/>
          <c:showVal val="0"/>
          <c:showCatName val="0"/>
          <c:showSerName val="0"/>
          <c:showPercent val="0"/>
          <c:showBubbleSize val="0"/>
        </c:dLbls>
        <c:marker val="1"/>
        <c:smooth val="0"/>
        <c:axId val="165549568"/>
        <c:axId val="165551488"/>
      </c:lineChart>
      <c:dateAx>
        <c:axId val="165549568"/>
        <c:scaling>
          <c:orientation val="minMax"/>
        </c:scaling>
        <c:delete val="1"/>
        <c:axPos val="b"/>
        <c:numFmt formatCode="ge" sourceLinked="1"/>
        <c:majorTickMark val="none"/>
        <c:minorTickMark val="none"/>
        <c:tickLblPos val="none"/>
        <c:crossAx val="165551488"/>
        <c:crosses val="autoZero"/>
        <c:auto val="1"/>
        <c:lblOffset val="100"/>
        <c:baseTimeUnit val="years"/>
      </c:dateAx>
      <c:valAx>
        <c:axId val="1655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65.91</c:v>
                </c:pt>
                <c:pt idx="1">
                  <c:v>65.819999999999993</c:v>
                </c:pt>
                <c:pt idx="2">
                  <c:v>64.599999999999994</c:v>
                </c:pt>
                <c:pt idx="3">
                  <c:v>65.16</c:v>
                </c:pt>
                <c:pt idx="4">
                  <c:v>41.53</c:v>
                </c:pt>
              </c:numCache>
            </c:numRef>
          </c:val>
          <c:extLst>
            <c:ext xmlns:c16="http://schemas.microsoft.com/office/drawing/2014/chart" uri="{C3380CC4-5D6E-409C-BE32-E72D297353CC}">
              <c16:uniqueId val="{00000000-CC19-4126-A975-B2EBCC887736}"/>
            </c:ext>
          </c:extLst>
        </c:ser>
        <c:dLbls>
          <c:showLegendKey val="0"/>
          <c:showVal val="0"/>
          <c:showCatName val="0"/>
          <c:showSerName val="0"/>
          <c:showPercent val="0"/>
          <c:showBubbleSize val="0"/>
        </c:dLbls>
        <c:gapWidth val="150"/>
        <c:axId val="171484672"/>
        <c:axId val="1714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CC19-4126-A975-B2EBCC887736}"/>
            </c:ext>
          </c:extLst>
        </c:ser>
        <c:dLbls>
          <c:showLegendKey val="0"/>
          <c:showVal val="0"/>
          <c:showCatName val="0"/>
          <c:showSerName val="0"/>
          <c:showPercent val="0"/>
          <c:showBubbleSize val="0"/>
        </c:dLbls>
        <c:marker val="1"/>
        <c:smooth val="0"/>
        <c:axId val="171484672"/>
        <c:axId val="171486592"/>
      </c:lineChart>
      <c:dateAx>
        <c:axId val="171484672"/>
        <c:scaling>
          <c:orientation val="minMax"/>
        </c:scaling>
        <c:delete val="1"/>
        <c:axPos val="b"/>
        <c:numFmt formatCode="ge" sourceLinked="1"/>
        <c:majorTickMark val="none"/>
        <c:minorTickMark val="none"/>
        <c:tickLblPos val="none"/>
        <c:crossAx val="171486592"/>
        <c:crosses val="autoZero"/>
        <c:auto val="1"/>
        <c:lblOffset val="100"/>
        <c:baseTimeUnit val="years"/>
      </c:dateAx>
      <c:valAx>
        <c:axId val="171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96.42</c:v>
                </c:pt>
                <c:pt idx="1">
                  <c:v>91.53</c:v>
                </c:pt>
                <c:pt idx="2">
                  <c:v>96.95</c:v>
                </c:pt>
                <c:pt idx="3">
                  <c:v>97.2</c:v>
                </c:pt>
                <c:pt idx="4">
                  <c:v>97.16</c:v>
                </c:pt>
              </c:numCache>
            </c:numRef>
          </c:val>
          <c:extLst>
            <c:ext xmlns:c16="http://schemas.microsoft.com/office/drawing/2014/chart" uri="{C3380CC4-5D6E-409C-BE32-E72D297353CC}">
              <c16:uniqueId val="{00000000-1AF3-4BDF-B582-59029F1A1A58}"/>
            </c:ext>
          </c:extLst>
        </c:ser>
        <c:dLbls>
          <c:showLegendKey val="0"/>
          <c:showVal val="0"/>
          <c:showCatName val="0"/>
          <c:showSerName val="0"/>
          <c:showPercent val="0"/>
          <c:showBubbleSize val="0"/>
        </c:dLbls>
        <c:gapWidth val="150"/>
        <c:axId val="173623168"/>
        <c:axId val="1736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1AF3-4BDF-B582-59029F1A1A58}"/>
            </c:ext>
          </c:extLst>
        </c:ser>
        <c:dLbls>
          <c:showLegendKey val="0"/>
          <c:showVal val="0"/>
          <c:showCatName val="0"/>
          <c:showSerName val="0"/>
          <c:showPercent val="0"/>
          <c:showBubbleSize val="0"/>
        </c:dLbls>
        <c:marker val="1"/>
        <c:smooth val="0"/>
        <c:axId val="173623168"/>
        <c:axId val="173629440"/>
      </c:lineChart>
      <c:dateAx>
        <c:axId val="173623168"/>
        <c:scaling>
          <c:orientation val="minMax"/>
        </c:scaling>
        <c:delete val="1"/>
        <c:axPos val="b"/>
        <c:numFmt formatCode="ge" sourceLinked="1"/>
        <c:majorTickMark val="none"/>
        <c:minorTickMark val="none"/>
        <c:tickLblPos val="none"/>
        <c:crossAx val="173629440"/>
        <c:crosses val="autoZero"/>
        <c:auto val="1"/>
        <c:lblOffset val="100"/>
        <c:baseTimeUnit val="years"/>
      </c:dateAx>
      <c:valAx>
        <c:axId val="173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83.92</c:v>
                </c:pt>
                <c:pt idx="1">
                  <c:v>84.86</c:v>
                </c:pt>
                <c:pt idx="2">
                  <c:v>101.06</c:v>
                </c:pt>
                <c:pt idx="3">
                  <c:v>101.02</c:v>
                </c:pt>
                <c:pt idx="4">
                  <c:v>93.89</c:v>
                </c:pt>
              </c:numCache>
            </c:numRef>
          </c:val>
          <c:extLst>
            <c:ext xmlns:c16="http://schemas.microsoft.com/office/drawing/2014/chart" uri="{C3380CC4-5D6E-409C-BE32-E72D297353CC}">
              <c16:uniqueId val="{00000000-008A-411B-8E0E-82440667A92E}"/>
            </c:ext>
          </c:extLst>
        </c:ser>
        <c:dLbls>
          <c:showLegendKey val="0"/>
          <c:showVal val="0"/>
          <c:showCatName val="0"/>
          <c:showSerName val="0"/>
          <c:showPercent val="0"/>
          <c:showBubbleSize val="0"/>
        </c:dLbls>
        <c:gapWidth val="150"/>
        <c:axId val="165599104"/>
        <c:axId val="1656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A-411B-8E0E-82440667A92E}"/>
            </c:ext>
          </c:extLst>
        </c:ser>
        <c:dLbls>
          <c:showLegendKey val="0"/>
          <c:showVal val="0"/>
          <c:showCatName val="0"/>
          <c:showSerName val="0"/>
          <c:showPercent val="0"/>
          <c:showBubbleSize val="0"/>
        </c:dLbls>
        <c:marker val="1"/>
        <c:smooth val="0"/>
        <c:axId val="165599104"/>
        <c:axId val="165601280"/>
      </c:lineChart>
      <c:dateAx>
        <c:axId val="165599104"/>
        <c:scaling>
          <c:orientation val="minMax"/>
        </c:scaling>
        <c:delete val="1"/>
        <c:axPos val="b"/>
        <c:numFmt formatCode="ge" sourceLinked="1"/>
        <c:majorTickMark val="none"/>
        <c:minorTickMark val="none"/>
        <c:tickLblPos val="none"/>
        <c:crossAx val="165601280"/>
        <c:crosses val="autoZero"/>
        <c:auto val="1"/>
        <c:lblOffset val="100"/>
        <c:baseTimeUnit val="years"/>
      </c:dateAx>
      <c:valAx>
        <c:axId val="165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3-4D77-B99A-FDEC04358AFA}"/>
            </c:ext>
          </c:extLst>
        </c:ser>
        <c:dLbls>
          <c:showLegendKey val="0"/>
          <c:showVal val="0"/>
          <c:showCatName val="0"/>
          <c:showSerName val="0"/>
          <c:showPercent val="0"/>
          <c:showBubbleSize val="0"/>
        </c:dLbls>
        <c:gapWidth val="150"/>
        <c:axId val="169363712"/>
        <c:axId val="1693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3-4D77-B99A-FDEC04358AFA}"/>
            </c:ext>
          </c:extLst>
        </c:ser>
        <c:dLbls>
          <c:showLegendKey val="0"/>
          <c:showVal val="0"/>
          <c:showCatName val="0"/>
          <c:showSerName val="0"/>
          <c:showPercent val="0"/>
          <c:showBubbleSize val="0"/>
        </c:dLbls>
        <c:marker val="1"/>
        <c:smooth val="0"/>
        <c:axId val="169363712"/>
        <c:axId val="169378176"/>
      </c:lineChart>
      <c:dateAx>
        <c:axId val="169363712"/>
        <c:scaling>
          <c:orientation val="minMax"/>
        </c:scaling>
        <c:delete val="1"/>
        <c:axPos val="b"/>
        <c:numFmt formatCode="ge" sourceLinked="1"/>
        <c:majorTickMark val="none"/>
        <c:minorTickMark val="none"/>
        <c:tickLblPos val="none"/>
        <c:crossAx val="169378176"/>
        <c:crosses val="autoZero"/>
        <c:auto val="1"/>
        <c:lblOffset val="100"/>
        <c:baseTimeUnit val="years"/>
      </c:dateAx>
      <c:valAx>
        <c:axId val="1693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6-46EB-8905-5CED286F2FAC}"/>
            </c:ext>
          </c:extLst>
        </c:ser>
        <c:dLbls>
          <c:showLegendKey val="0"/>
          <c:showVal val="0"/>
          <c:showCatName val="0"/>
          <c:showSerName val="0"/>
          <c:showPercent val="0"/>
          <c:showBubbleSize val="0"/>
        </c:dLbls>
        <c:gapWidth val="150"/>
        <c:axId val="169388672"/>
        <c:axId val="1694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6-46EB-8905-5CED286F2FAC}"/>
            </c:ext>
          </c:extLst>
        </c:ser>
        <c:dLbls>
          <c:showLegendKey val="0"/>
          <c:showVal val="0"/>
          <c:showCatName val="0"/>
          <c:showSerName val="0"/>
          <c:showPercent val="0"/>
          <c:showBubbleSize val="0"/>
        </c:dLbls>
        <c:marker val="1"/>
        <c:smooth val="0"/>
        <c:axId val="169388672"/>
        <c:axId val="169403136"/>
      </c:lineChart>
      <c:dateAx>
        <c:axId val="169388672"/>
        <c:scaling>
          <c:orientation val="minMax"/>
        </c:scaling>
        <c:delete val="1"/>
        <c:axPos val="b"/>
        <c:numFmt formatCode="ge" sourceLinked="1"/>
        <c:majorTickMark val="none"/>
        <c:minorTickMark val="none"/>
        <c:tickLblPos val="none"/>
        <c:crossAx val="169403136"/>
        <c:crosses val="autoZero"/>
        <c:auto val="1"/>
        <c:lblOffset val="100"/>
        <c:baseTimeUnit val="years"/>
      </c:dateAx>
      <c:valAx>
        <c:axId val="1694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0-43EF-9554-04450AC3F681}"/>
            </c:ext>
          </c:extLst>
        </c:ser>
        <c:dLbls>
          <c:showLegendKey val="0"/>
          <c:showVal val="0"/>
          <c:showCatName val="0"/>
          <c:showSerName val="0"/>
          <c:showPercent val="0"/>
          <c:showBubbleSize val="0"/>
        </c:dLbls>
        <c:gapWidth val="150"/>
        <c:axId val="171209856"/>
        <c:axId val="171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0-43EF-9554-04450AC3F681}"/>
            </c:ext>
          </c:extLst>
        </c:ser>
        <c:dLbls>
          <c:showLegendKey val="0"/>
          <c:showVal val="0"/>
          <c:showCatName val="0"/>
          <c:showSerName val="0"/>
          <c:showPercent val="0"/>
          <c:showBubbleSize val="0"/>
        </c:dLbls>
        <c:marker val="1"/>
        <c:smooth val="0"/>
        <c:axId val="171209856"/>
        <c:axId val="171211776"/>
      </c:lineChart>
      <c:dateAx>
        <c:axId val="171209856"/>
        <c:scaling>
          <c:orientation val="minMax"/>
        </c:scaling>
        <c:delete val="1"/>
        <c:axPos val="b"/>
        <c:numFmt formatCode="ge" sourceLinked="1"/>
        <c:majorTickMark val="none"/>
        <c:minorTickMark val="none"/>
        <c:tickLblPos val="none"/>
        <c:crossAx val="171211776"/>
        <c:crosses val="autoZero"/>
        <c:auto val="1"/>
        <c:lblOffset val="100"/>
        <c:baseTimeUnit val="years"/>
      </c:dateAx>
      <c:valAx>
        <c:axId val="171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26-461C-B3AE-EB1C34FDB389}"/>
            </c:ext>
          </c:extLst>
        </c:ser>
        <c:dLbls>
          <c:showLegendKey val="0"/>
          <c:showVal val="0"/>
          <c:showCatName val="0"/>
          <c:showSerName val="0"/>
          <c:showPercent val="0"/>
          <c:showBubbleSize val="0"/>
        </c:dLbls>
        <c:gapWidth val="150"/>
        <c:axId val="171259776"/>
        <c:axId val="171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26-461C-B3AE-EB1C34FDB389}"/>
            </c:ext>
          </c:extLst>
        </c:ser>
        <c:dLbls>
          <c:showLegendKey val="0"/>
          <c:showVal val="0"/>
          <c:showCatName val="0"/>
          <c:showSerName val="0"/>
          <c:showPercent val="0"/>
          <c:showBubbleSize val="0"/>
        </c:dLbls>
        <c:marker val="1"/>
        <c:smooth val="0"/>
        <c:axId val="171259776"/>
        <c:axId val="171270144"/>
      </c:lineChart>
      <c:dateAx>
        <c:axId val="171259776"/>
        <c:scaling>
          <c:orientation val="minMax"/>
        </c:scaling>
        <c:delete val="1"/>
        <c:axPos val="b"/>
        <c:numFmt formatCode="ge" sourceLinked="1"/>
        <c:majorTickMark val="none"/>
        <c:minorTickMark val="none"/>
        <c:tickLblPos val="none"/>
        <c:crossAx val="171270144"/>
        <c:crosses val="autoZero"/>
        <c:auto val="1"/>
        <c:lblOffset val="100"/>
        <c:baseTimeUnit val="years"/>
      </c:dateAx>
      <c:valAx>
        <c:axId val="171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E-4BE8-8696-F8D21319D87B}"/>
            </c:ext>
          </c:extLst>
        </c:ser>
        <c:dLbls>
          <c:showLegendKey val="0"/>
          <c:showVal val="0"/>
          <c:showCatName val="0"/>
          <c:showSerName val="0"/>
          <c:showPercent val="0"/>
          <c:showBubbleSize val="0"/>
        </c:dLbls>
        <c:gapWidth val="150"/>
        <c:axId val="171299584"/>
        <c:axId val="1713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18E-4BE8-8696-F8D21319D87B}"/>
            </c:ext>
          </c:extLst>
        </c:ser>
        <c:dLbls>
          <c:showLegendKey val="0"/>
          <c:showVal val="0"/>
          <c:showCatName val="0"/>
          <c:showSerName val="0"/>
          <c:showPercent val="0"/>
          <c:showBubbleSize val="0"/>
        </c:dLbls>
        <c:marker val="1"/>
        <c:smooth val="0"/>
        <c:axId val="171299584"/>
        <c:axId val="171301504"/>
      </c:lineChart>
      <c:dateAx>
        <c:axId val="171299584"/>
        <c:scaling>
          <c:orientation val="minMax"/>
        </c:scaling>
        <c:delete val="1"/>
        <c:axPos val="b"/>
        <c:numFmt formatCode="ge" sourceLinked="1"/>
        <c:majorTickMark val="none"/>
        <c:minorTickMark val="none"/>
        <c:tickLblPos val="none"/>
        <c:crossAx val="171301504"/>
        <c:crosses val="autoZero"/>
        <c:auto val="1"/>
        <c:lblOffset val="100"/>
        <c:baseTimeUnit val="years"/>
      </c:dateAx>
      <c:valAx>
        <c:axId val="171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53.69</c:v>
                </c:pt>
                <c:pt idx="1">
                  <c:v>56.89</c:v>
                </c:pt>
                <c:pt idx="2">
                  <c:v>71.72</c:v>
                </c:pt>
                <c:pt idx="3">
                  <c:v>69.239999999999995</c:v>
                </c:pt>
                <c:pt idx="4">
                  <c:v>63.13</c:v>
                </c:pt>
              </c:numCache>
            </c:numRef>
          </c:val>
          <c:extLst>
            <c:ext xmlns:c16="http://schemas.microsoft.com/office/drawing/2014/chart" uri="{C3380CC4-5D6E-409C-BE32-E72D297353CC}">
              <c16:uniqueId val="{00000000-6EE1-4201-9A07-B824C8F93E64}"/>
            </c:ext>
          </c:extLst>
        </c:ser>
        <c:dLbls>
          <c:showLegendKey val="0"/>
          <c:showVal val="0"/>
          <c:showCatName val="0"/>
          <c:showSerName val="0"/>
          <c:showPercent val="0"/>
          <c:showBubbleSize val="0"/>
        </c:dLbls>
        <c:gapWidth val="150"/>
        <c:axId val="171344640"/>
        <c:axId val="1713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EE1-4201-9A07-B824C8F93E64}"/>
            </c:ext>
          </c:extLst>
        </c:ser>
        <c:dLbls>
          <c:showLegendKey val="0"/>
          <c:showVal val="0"/>
          <c:showCatName val="0"/>
          <c:showSerName val="0"/>
          <c:showPercent val="0"/>
          <c:showBubbleSize val="0"/>
        </c:dLbls>
        <c:marker val="1"/>
        <c:smooth val="0"/>
        <c:axId val="171344640"/>
        <c:axId val="171346560"/>
      </c:lineChart>
      <c:dateAx>
        <c:axId val="171344640"/>
        <c:scaling>
          <c:orientation val="minMax"/>
        </c:scaling>
        <c:delete val="1"/>
        <c:axPos val="b"/>
        <c:numFmt formatCode="ge" sourceLinked="1"/>
        <c:majorTickMark val="none"/>
        <c:minorTickMark val="none"/>
        <c:tickLblPos val="none"/>
        <c:crossAx val="171346560"/>
        <c:crosses val="autoZero"/>
        <c:auto val="1"/>
        <c:lblOffset val="100"/>
        <c:baseTimeUnit val="years"/>
      </c:dateAx>
      <c:valAx>
        <c:axId val="171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256.87</c:v>
                </c:pt>
                <c:pt idx="1">
                  <c:v>251.76</c:v>
                </c:pt>
                <c:pt idx="2">
                  <c:v>203.91</c:v>
                </c:pt>
                <c:pt idx="3">
                  <c:v>211.49</c:v>
                </c:pt>
                <c:pt idx="4">
                  <c:v>233.08</c:v>
                </c:pt>
              </c:numCache>
            </c:numRef>
          </c:val>
          <c:extLst>
            <c:ext xmlns:c16="http://schemas.microsoft.com/office/drawing/2014/chart" uri="{C3380CC4-5D6E-409C-BE32-E72D297353CC}">
              <c16:uniqueId val="{00000000-15CB-4982-A83C-46E152723FF5}"/>
            </c:ext>
          </c:extLst>
        </c:ser>
        <c:dLbls>
          <c:showLegendKey val="0"/>
          <c:showVal val="0"/>
          <c:showCatName val="0"/>
          <c:showSerName val="0"/>
          <c:showPercent val="0"/>
          <c:showBubbleSize val="0"/>
        </c:dLbls>
        <c:gapWidth val="150"/>
        <c:axId val="171369600"/>
        <c:axId val="1713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15CB-4982-A83C-46E152723FF5}"/>
            </c:ext>
          </c:extLst>
        </c:ser>
        <c:dLbls>
          <c:showLegendKey val="0"/>
          <c:showVal val="0"/>
          <c:showCatName val="0"/>
          <c:showSerName val="0"/>
          <c:showPercent val="0"/>
          <c:showBubbleSize val="0"/>
        </c:dLbls>
        <c:marker val="1"/>
        <c:smooth val="0"/>
        <c:axId val="171369600"/>
        <c:axId val="171371520"/>
      </c:lineChart>
      <c:dateAx>
        <c:axId val="171369600"/>
        <c:scaling>
          <c:orientation val="minMax"/>
        </c:scaling>
        <c:delete val="1"/>
        <c:axPos val="b"/>
        <c:numFmt formatCode="ge" sourceLinked="1"/>
        <c:majorTickMark val="none"/>
        <c:minorTickMark val="none"/>
        <c:tickLblPos val="none"/>
        <c:crossAx val="171371520"/>
        <c:crosses val="autoZero"/>
        <c:auto val="1"/>
        <c:lblOffset val="100"/>
        <c:baseTimeUnit val="years"/>
      </c:dateAx>
      <c:valAx>
        <c:axId val="171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186009</v>
      </c>
      <c r="AM8" s="66"/>
      <c r="AN8" s="66"/>
      <c r="AO8" s="66"/>
      <c r="AP8" s="66"/>
      <c r="AQ8" s="66"/>
      <c r="AR8" s="66"/>
      <c r="AS8" s="66"/>
      <c r="AT8" s="65">
        <f>データ!T6</f>
        <v>161.13999999999999</v>
      </c>
      <c r="AU8" s="65"/>
      <c r="AV8" s="65"/>
      <c r="AW8" s="65"/>
      <c r="AX8" s="65"/>
      <c r="AY8" s="65"/>
      <c r="AZ8" s="65"/>
      <c r="BA8" s="65"/>
      <c r="BB8" s="65">
        <f>データ!U6</f>
        <v>1154.33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1.61</v>
      </c>
      <c r="Q10" s="65"/>
      <c r="R10" s="65"/>
      <c r="S10" s="65"/>
      <c r="T10" s="65"/>
      <c r="U10" s="65"/>
      <c r="V10" s="65"/>
      <c r="W10" s="65">
        <f>データ!Q6</f>
        <v>87.78</v>
      </c>
      <c r="X10" s="65"/>
      <c r="Y10" s="65"/>
      <c r="Z10" s="65"/>
      <c r="AA10" s="65"/>
      <c r="AB10" s="65"/>
      <c r="AC10" s="65"/>
      <c r="AD10" s="66">
        <f>データ!R6</f>
        <v>3531</v>
      </c>
      <c r="AE10" s="66"/>
      <c r="AF10" s="66"/>
      <c r="AG10" s="66"/>
      <c r="AH10" s="66"/>
      <c r="AI10" s="66"/>
      <c r="AJ10" s="66"/>
      <c r="AK10" s="2"/>
      <c r="AL10" s="66">
        <f>データ!V6</f>
        <v>2989</v>
      </c>
      <c r="AM10" s="66"/>
      <c r="AN10" s="66"/>
      <c r="AO10" s="66"/>
      <c r="AP10" s="66"/>
      <c r="AQ10" s="66"/>
      <c r="AR10" s="66"/>
      <c r="AS10" s="66"/>
      <c r="AT10" s="65">
        <f>データ!W6</f>
        <v>1.62</v>
      </c>
      <c r="AU10" s="65"/>
      <c r="AV10" s="65"/>
      <c r="AW10" s="65"/>
      <c r="AX10" s="65"/>
      <c r="AY10" s="65"/>
      <c r="AZ10" s="65"/>
      <c r="BA10" s="65"/>
      <c r="BB10" s="65">
        <f>データ!X6</f>
        <v>1845.06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dbLyZhGf6Mte6f9Vv/Gss4yY82sfykuwnLhvJ1m+XKo2XQjACEcLffnTDFqlRUxgszWecWJjej247r6b8WdbKQ==" saltValue="XP6ZVccMAOvAm5yTpUDv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232076</v>
      </c>
      <c r="D6" s="32">
        <f t="shared" si="3"/>
        <v>47</v>
      </c>
      <c r="E6" s="32">
        <f t="shared" si="3"/>
        <v>17</v>
      </c>
      <c r="F6" s="32">
        <f t="shared" si="3"/>
        <v>5</v>
      </c>
      <c r="G6" s="32">
        <f t="shared" si="3"/>
        <v>0</v>
      </c>
      <c r="H6" s="32" t="str">
        <f t="shared" si="3"/>
        <v>愛知県　豊川市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1.61</v>
      </c>
      <c r="Q6" s="33">
        <f t="shared" si="3"/>
        <v>87.78</v>
      </c>
      <c r="R6" s="33">
        <f t="shared" si="3"/>
        <v>3531</v>
      </c>
      <c r="S6" s="33">
        <f t="shared" si="3"/>
        <v>186009</v>
      </c>
      <c r="T6" s="33">
        <f t="shared" si="3"/>
        <v>161.13999999999999</v>
      </c>
      <c r="U6" s="33">
        <f t="shared" si="3"/>
        <v>1154.33</v>
      </c>
      <c r="V6" s="33">
        <f t="shared" si="3"/>
        <v>2989</v>
      </c>
      <c r="W6" s="33">
        <f t="shared" si="3"/>
        <v>1.62</v>
      </c>
      <c r="X6" s="33">
        <f t="shared" si="3"/>
        <v>1845.06</v>
      </c>
      <c r="Y6" s="34">
        <f>IF(Y7="",NA(),Y7)</f>
        <v>83.92</v>
      </c>
      <c r="Z6" s="34">
        <f t="shared" ref="Z6:AH6" si="4">IF(Z7="",NA(),Z7)</f>
        <v>84.86</v>
      </c>
      <c r="AA6" s="34">
        <f t="shared" si="4"/>
        <v>101.06</v>
      </c>
      <c r="AB6" s="34">
        <f t="shared" si="4"/>
        <v>101.02</v>
      </c>
      <c r="AC6" s="34">
        <f t="shared" si="4"/>
        <v>93.89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53.69</v>
      </c>
      <c r="BR6" s="34">
        <f t="shared" ref="BR6:BZ6" si="8">IF(BR7="",NA(),BR7)</f>
        <v>56.89</v>
      </c>
      <c r="BS6" s="34">
        <f t="shared" si="8"/>
        <v>71.72</v>
      </c>
      <c r="BT6" s="34">
        <f t="shared" si="8"/>
        <v>69.239999999999995</v>
      </c>
      <c r="BU6" s="34">
        <f t="shared" si="8"/>
        <v>63.13</v>
      </c>
      <c r="BV6" s="34">
        <f t="shared" si="8"/>
        <v>50.9</v>
      </c>
      <c r="BW6" s="34">
        <f t="shared" si="8"/>
        <v>50.82</v>
      </c>
      <c r="BX6" s="34">
        <f t="shared" si="8"/>
        <v>52.19</v>
      </c>
      <c r="BY6" s="34">
        <f t="shared" si="8"/>
        <v>55.32</v>
      </c>
      <c r="BZ6" s="34">
        <f t="shared" si="8"/>
        <v>59.8</v>
      </c>
      <c r="CA6" s="33" t="str">
        <f>IF(CA7="","",IF(CA7="-","【-】","【"&amp;SUBSTITUTE(TEXT(CA7,"#,##0.00"),"-","△")&amp;"】"))</f>
        <v>【60.64】</v>
      </c>
      <c r="CB6" s="34">
        <f>IF(CB7="",NA(),CB7)</f>
        <v>256.87</v>
      </c>
      <c r="CC6" s="34">
        <f t="shared" ref="CC6:CK6" si="9">IF(CC7="",NA(),CC7)</f>
        <v>251.76</v>
      </c>
      <c r="CD6" s="34">
        <f t="shared" si="9"/>
        <v>203.91</v>
      </c>
      <c r="CE6" s="34">
        <f t="shared" si="9"/>
        <v>211.49</v>
      </c>
      <c r="CF6" s="34">
        <f t="shared" si="9"/>
        <v>233.08</v>
      </c>
      <c r="CG6" s="34">
        <f t="shared" si="9"/>
        <v>293.27</v>
      </c>
      <c r="CH6" s="34">
        <f t="shared" si="9"/>
        <v>300.52</v>
      </c>
      <c r="CI6" s="34">
        <f t="shared" si="9"/>
        <v>296.14</v>
      </c>
      <c r="CJ6" s="34">
        <f t="shared" si="9"/>
        <v>283.17</v>
      </c>
      <c r="CK6" s="34">
        <f t="shared" si="9"/>
        <v>263.76</v>
      </c>
      <c r="CL6" s="33" t="str">
        <f>IF(CL7="","",IF(CL7="-","【-】","【"&amp;SUBSTITUTE(TEXT(CL7,"#,##0.00"),"-","△")&amp;"】"))</f>
        <v>【255.52】</v>
      </c>
      <c r="CM6" s="34">
        <f>IF(CM7="",NA(),CM7)</f>
        <v>65.91</v>
      </c>
      <c r="CN6" s="34">
        <f t="shared" ref="CN6:CV6" si="10">IF(CN7="",NA(),CN7)</f>
        <v>65.819999999999993</v>
      </c>
      <c r="CO6" s="34">
        <f t="shared" si="10"/>
        <v>64.599999999999994</v>
      </c>
      <c r="CP6" s="34">
        <f t="shared" si="10"/>
        <v>65.16</v>
      </c>
      <c r="CQ6" s="34">
        <f t="shared" si="10"/>
        <v>41.53</v>
      </c>
      <c r="CR6" s="34">
        <f t="shared" si="10"/>
        <v>53.78</v>
      </c>
      <c r="CS6" s="34">
        <f t="shared" si="10"/>
        <v>53.24</v>
      </c>
      <c r="CT6" s="34">
        <f t="shared" si="10"/>
        <v>52.31</v>
      </c>
      <c r="CU6" s="34">
        <f t="shared" si="10"/>
        <v>60.65</v>
      </c>
      <c r="CV6" s="34">
        <f t="shared" si="10"/>
        <v>51.75</v>
      </c>
      <c r="CW6" s="33" t="str">
        <f>IF(CW7="","",IF(CW7="-","【-】","【"&amp;SUBSTITUTE(TEXT(CW7,"#,##0.00"),"-","△")&amp;"】"))</f>
        <v>【52.49】</v>
      </c>
      <c r="CX6" s="34">
        <f>IF(CX7="",NA(),CX7)</f>
        <v>96.42</v>
      </c>
      <c r="CY6" s="34">
        <f t="shared" ref="CY6:DG6" si="11">IF(CY7="",NA(),CY7)</f>
        <v>91.53</v>
      </c>
      <c r="CZ6" s="34">
        <f t="shared" si="11"/>
        <v>96.95</v>
      </c>
      <c r="DA6" s="34">
        <f t="shared" si="11"/>
        <v>97.2</v>
      </c>
      <c r="DB6" s="34">
        <f t="shared" si="11"/>
        <v>97.16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232076</v>
      </c>
      <c r="D7" s="36">
        <v>47</v>
      </c>
      <c r="E7" s="36">
        <v>17</v>
      </c>
      <c r="F7" s="36">
        <v>5</v>
      </c>
      <c r="G7" s="36">
        <v>0</v>
      </c>
      <c r="H7" s="36" t="s">
        <v>111</v>
      </c>
      <c r="I7" s="36" t="s">
        <v>112</v>
      </c>
      <c r="J7" s="36" t="s">
        <v>113</v>
      </c>
      <c r="K7" s="36" t="s">
        <v>114</v>
      </c>
      <c r="L7" s="36" t="s">
        <v>115</v>
      </c>
      <c r="M7" s="36" t="s">
        <v>116</v>
      </c>
      <c r="N7" s="37" t="s">
        <v>117</v>
      </c>
      <c r="O7" s="37" t="s">
        <v>118</v>
      </c>
      <c r="P7" s="37">
        <v>1.61</v>
      </c>
      <c r="Q7" s="37">
        <v>87.78</v>
      </c>
      <c r="R7" s="37">
        <v>3531</v>
      </c>
      <c r="S7" s="37">
        <v>186009</v>
      </c>
      <c r="T7" s="37">
        <v>161.13999999999999</v>
      </c>
      <c r="U7" s="37">
        <v>1154.33</v>
      </c>
      <c r="V7" s="37">
        <v>2989</v>
      </c>
      <c r="W7" s="37">
        <v>1.62</v>
      </c>
      <c r="X7" s="37">
        <v>1845.06</v>
      </c>
      <c r="Y7" s="37">
        <v>83.92</v>
      </c>
      <c r="Z7" s="37">
        <v>84.86</v>
      </c>
      <c r="AA7" s="37">
        <v>101.06</v>
      </c>
      <c r="AB7" s="37">
        <v>101.02</v>
      </c>
      <c r="AC7" s="37">
        <v>93.89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53.69</v>
      </c>
      <c r="BR7" s="37">
        <v>56.89</v>
      </c>
      <c r="BS7" s="37">
        <v>71.72</v>
      </c>
      <c r="BT7" s="37">
        <v>69.239999999999995</v>
      </c>
      <c r="BU7" s="37">
        <v>63.13</v>
      </c>
      <c r="BV7" s="37">
        <v>50.9</v>
      </c>
      <c r="BW7" s="37">
        <v>50.82</v>
      </c>
      <c r="BX7" s="37">
        <v>52.19</v>
      </c>
      <c r="BY7" s="37">
        <v>55.32</v>
      </c>
      <c r="BZ7" s="37">
        <v>59.8</v>
      </c>
      <c r="CA7" s="37">
        <v>60.64</v>
      </c>
      <c r="CB7" s="37">
        <v>256.87</v>
      </c>
      <c r="CC7" s="37">
        <v>251.76</v>
      </c>
      <c r="CD7" s="37">
        <v>203.91</v>
      </c>
      <c r="CE7" s="37">
        <v>211.49</v>
      </c>
      <c r="CF7" s="37">
        <v>233.08</v>
      </c>
      <c r="CG7" s="37">
        <v>293.27</v>
      </c>
      <c r="CH7" s="37">
        <v>300.52</v>
      </c>
      <c r="CI7" s="37">
        <v>296.14</v>
      </c>
      <c r="CJ7" s="37">
        <v>283.17</v>
      </c>
      <c r="CK7" s="37">
        <v>263.76</v>
      </c>
      <c r="CL7" s="37">
        <v>255.52</v>
      </c>
      <c r="CM7" s="37">
        <v>65.91</v>
      </c>
      <c r="CN7" s="37">
        <v>65.819999999999993</v>
      </c>
      <c r="CO7" s="37">
        <v>64.599999999999994</v>
      </c>
      <c r="CP7" s="37">
        <v>65.16</v>
      </c>
      <c r="CQ7" s="37">
        <v>41.53</v>
      </c>
      <c r="CR7" s="37">
        <v>53.78</v>
      </c>
      <c r="CS7" s="37">
        <v>53.24</v>
      </c>
      <c r="CT7" s="37">
        <v>52.31</v>
      </c>
      <c r="CU7" s="37">
        <v>60.65</v>
      </c>
      <c r="CV7" s="37">
        <v>51.75</v>
      </c>
      <c r="CW7" s="37">
        <v>52.49</v>
      </c>
      <c r="CX7" s="37">
        <v>96.42</v>
      </c>
      <c r="CY7" s="37">
        <v>91.53</v>
      </c>
      <c r="CZ7" s="37">
        <v>96.95</v>
      </c>
      <c r="DA7" s="37">
        <v>97.2</v>
      </c>
      <c r="DB7" s="37">
        <v>97.16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2018-12-03T09:25:50Z</dcterms:created>
  <dc:creator>公営企業課</dc:creator>
  <cp:lastModifiedBy>井川　慎也</cp:lastModifiedBy>
  <cp:lastPrinted>2019-02-04T09:38:15Z</cp:lastPrinted>
  <dcterms:modified xsi:type="dcterms:W3CDTF">2019-02-05T09:57:31Z</dcterms:modified>
  <dc:title>経営比較分析表</dc:title>
</cp:coreProperties>
</file>