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3\下水管理課\05管理係\25 経営比較分析\H29年度分経営比較分析表(H30提出）\【Zipアーカイブ】20190205172752_【28期限】（下水道分）公営企業に係る「経営比較分析表」の分析等の確認について\files\最終版\"/>
    </mc:Choice>
  </mc:AlternateContent>
  <workbookProtection workbookAlgorithmName="SHA-512" workbookHashValue="TDIf6U5UoRfV9hM/gxxEKAIt97sXSxQYTjDp79N0QWxzJa1azSt1IUgeUn1dxqBEm9ML+aJNjak5z+kfgPERug==" workbookSaltValue="n0RFSVQsNJKEfXTp3KazFA==" workbookSpinCount="100000" lockStructure="1"/>
  <bookViews>
    <workbookView xWindow="0" yWindow="0" windowWidth="20490" windowHeight="678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<sst xmlns="http://schemas.openxmlformats.org/spreadsheetml/2006/main" count="245" uniqueCount="127">
  <si>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</si>
  <si>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</si>
  <si>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</si>
  <si>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</si>
  <si>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</si>
  <si>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</si>
  <si>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</si>
  <si>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</si>
  <si>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</si>
  <si>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</si>
  <si>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</si>
  <si>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</si>
  <si>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</si>
  <si>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</si>
  <si>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</si>
  <si>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</si>
  <si>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</si>
  <si>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</si>
  <si>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</si>
  <si>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</si>
  <si>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</si>
  <si>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</si>
  <si>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</si>
  <si>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</si>
  <si>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</si>
  <si>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</si>
  <si>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</si>
  <si>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</si>
  <si>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</si>
  <si>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</si>
  <si>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</si>
  <si>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</si>
  <si>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</si>
  <si>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</si>
  <si>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</si>
  <si>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</si>
  <si>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</si>
  <si>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</si>
  <si>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</si>
  <si>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</si>
  <si>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</si>
  <si>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</si>
  <si>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</si>
  <si>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</si>
  <si>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</si>
  <si>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</si>
  <si>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</si>
  <si>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</si>
  <si>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</si>
  <si>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</si>
  <si>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</si>
  <si>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</si>
  <si>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</si>
  <si>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</si>
  <si>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</si>
  <si>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</si>
  <si>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</si>
  <si>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</si>
  <si>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</si>
  <si>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</si>
  <si>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</si>
  <si>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</si>
  <si>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</si>
  <si>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</si>
  <si>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</si>
  <si>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</si>
  <si>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</si>
  <si>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</si>
  <si>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</si>
  <si>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</si>
  <si>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</si>
  <si>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</si>
  <si>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</si>
  <si>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</si>
  <si>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</si>
  <si>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</si>
  <si>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</si>
  <si>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</si>
  <si>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</si>
  <si>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</si>
  <si>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</si>
  <si>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</si>
  <si>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</si>
  <si>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</si>
  <si>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</si>
  <si>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</si>
  <si>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</si>
  <si>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</si>
  <si>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</si>
  <si>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</si>
  <si>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</si>
  <si>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</si>
  <si>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</si>
  <si>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</si>
  <si>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</si>
  <si>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</si>
  <si>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</si>
  <si>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</si>
  <si>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</si>
  <si>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</si>
  <si>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</si>
  <si>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</si>
  <si>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</si>
  <si>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</si>
  <si>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</si>
  <si>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</si>
  <si>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</si>
  <si>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</si>
  <si>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</si>
  <si>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</si>
  <si>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</si>
  <si>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</si>
  <si>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</si>
  <si>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</si>
  <si>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</si>
  <si>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</si>
  <si>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</si>
  <si>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</si>
  <si>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</si>
  <si>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</si>
  <si>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</si>
  <si>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</si>
  <si>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</si>
  <si>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</si>
  <si>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③管渠改善率：平成28年度からストックマネジメント計画に基づき調査したが、改善必要箇所がなかったため平均を下回った。今後はストックマネジメント計画に従い計画的な改善を図る必要がある。</t>
    <rPh sb="28" eb="29">
      <t>モト</t>
    </rPh>
    <phoneticPr fontId="4"/>
  </si>
  <si>
    <t>平成31年度に地方公営企業法一部適用により、資産調査を徹底し、経営状況を明確化して中長期的な視野で経営課題を分析する必要がある。
これを踏まえ下水道経営戦略を平成32年度までに策定し、経営の健全化に努める。</t>
  </si>
  <si>
    <t xml:space="preserve">①収益的収支比率、④企業債残高対事業規模比率、⑤経費回収率、⑥汚水処理原価に共通し、平成26年度から平成27年度に大きな変化があるが、これは使用料の目標単価を総務省の目標値に合わせたため、公費負担額が増加し、その分汚水処理費が減少した影響である。また平成28年度から29年度の変化では分流式経費算定方法改訂により分流式経費が減少したことに連動し汚水処理費が増加し、数値が悪化する要因となった。
豊川市は未だ本管整備が継続中であるため、整備費を賄うため起債借り入れもあり④企業債残高対事業規模比率の増加要因になっている。
今後は接続率向上による増収、経費削減を図り数値の向上を図る必要がある。
⑦施設利用率について、処理場を所有していないため算定不可。
⑧水洗化率について、整備開始段階で綿密に接続希望を調査し整備計画しているため水洗化率は平均を上回ったと思われる。
下水区域拡大により有収水量は増加しているが、引き続き接続率向上、経費削減を図っていく必要がある。
</t>
    <rPh sb="100" eb="102">
      <t>ゾウカ</t>
    </rPh>
    <rPh sb="106" eb="107">
      <t>ブン</t>
    </rPh>
    <rPh sb="113" eb="115">
      <t>ゲンショウ</t>
    </rPh>
    <rPh sb="217" eb="219">
      <t>セイビ</t>
    </rPh>
    <rPh sb="219" eb="220">
      <t>ヒ</t>
    </rPh>
    <rPh sb="221" eb="222">
      <t>マカナ</t>
    </rPh>
    <rPh sb="225" eb="227">
      <t>キサイ</t>
    </rPh>
    <rPh sb="227" eb="228">
      <t>カ</t>
    </rPh>
    <rPh sb="229" eb="230">
      <t>イ</t>
    </rPh>
    <rPh sb="248" eb="250">
      <t>ゾウカ</t>
    </rPh>
    <rPh sb="250" eb="252">
      <t>ヨウイン</t>
    </rPh>
    <rPh sb="260" eb="262">
      <t>コンゴ</t>
    </rPh>
    <rPh sb="271" eb="273">
      <t>ゾウシュウ</t>
    </rPh>
    <rPh sb="279" eb="280">
      <t>ハカ</t>
    </rPh>
    <rPh sb="281" eb="283">
      <t>スウチ</t>
    </rPh>
    <rPh sb="284" eb="286">
      <t>コウジョウ</t>
    </rPh>
    <rPh sb="287" eb="288">
      <t>ハカ</t>
    </rPh>
    <rPh sb="336" eb="338">
      <t>セイビ</t>
    </rPh>
    <rPh sb="338" eb="340">
      <t>カイシ</t>
    </rPh>
    <rPh sb="340" eb="342">
      <t>ダンカイ</t>
    </rPh>
    <rPh sb="343" eb="345">
      <t>メンミツ</t>
    </rPh>
    <rPh sb="346" eb="348">
      <t>セツゾク</t>
    </rPh>
    <rPh sb="348" eb="350">
      <t>キボウ</t>
    </rPh>
    <rPh sb="351" eb="353">
      <t>チョウサ</t>
    </rPh>
    <rPh sb="354" eb="356">
      <t>セイビ</t>
    </rPh>
    <rPh sb="356" eb="358">
      <t>ケイカク</t>
    </rPh>
    <rPh sb="364" eb="367">
      <t>スイセンカ</t>
    </rPh>
    <rPh sb="367" eb="368">
      <t>リツ</t>
    </rPh>
    <rPh sb="369" eb="371">
      <t>ヘイキン</t>
    </rPh>
    <rPh sb="372" eb="374">
      <t>ウワマワ</t>
    </rPh>
    <rPh sb="377" eb="378">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</si>
</sst>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49-4799-9F0F-B55A3267D6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0849-4799-9F0F-B55A3267D6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37-4DE6-9055-F0D0A90467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0137-4DE6-9055-F0D0A90467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84.09</c:v>
                </c:pt>
                <c:pt idx="1">
                  <c:v>84.71</c:v>
                </c:pt>
                <c:pt idx="2">
                  <c:v>85.9</c:v>
                </c:pt>
                <c:pt idx="3">
                  <c:v>88.32</c:v>
                </c:pt>
                <c:pt idx="4">
                  <c:v>89.99</c:v>
                </c:pt>
              </c:numCache>
            </c:numRef>
          </c:val>
          <c:extLst>
            <c:ext xmlns:c16="http://schemas.microsoft.com/office/drawing/2014/chart" uri="{C3380CC4-5D6E-409C-BE32-E72D297353CC}">
              <c16:uniqueId val="{00000000-7DA5-419C-8709-1FA2C4F705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7DA5-419C-8709-1FA2C4F705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59.05</c:v>
                </c:pt>
                <c:pt idx="1">
                  <c:v>67.650000000000006</c:v>
                </c:pt>
                <c:pt idx="2">
                  <c:v>99.72</c:v>
                </c:pt>
                <c:pt idx="3">
                  <c:v>98.62</c:v>
                </c:pt>
                <c:pt idx="4">
                  <c:v>78.95</c:v>
                </c:pt>
              </c:numCache>
            </c:numRef>
          </c:val>
          <c:extLst>
            <c:ext xmlns:c16="http://schemas.microsoft.com/office/drawing/2014/chart" uri="{C3380CC4-5D6E-409C-BE32-E72D297353CC}">
              <c16:uniqueId val="{00000000-88FE-4F43-8C9E-61A14825BE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FE-4F43-8C9E-61A14825BE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D3-44D7-BDD0-9A3DCC8D3D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D3-44D7-BDD0-9A3DCC8D3D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EE-491A-B373-D7876D6C45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EE-491A-B373-D7876D6C45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B4-44EC-873A-387C274211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B4-44EC-873A-387C274211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1E-456C-B649-A451D7838D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E-456C-B649-A451D7838D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993.93</c:v>
                </c:pt>
                <c:pt idx="3" formatCode="#,##0.00;&quot;△&quot;#,##0.00;&quot;-&quot;">
                  <c:v>1256.44</c:v>
                </c:pt>
                <c:pt idx="4" formatCode="#,##0.00;&quot;△&quot;#,##0.00;&quot;-&quot;">
                  <c:v>1237.3599999999999</c:v>
                </c:pt>
              </c:numCache>
            </c:numRef>
          </c:val>
          <c:extLst>
            <c:ext xmlns:c16="http://schemas.microsoft.com/office/drawing/2014/chart" uri="{C3380CC4-5D6E-409C-BE32-E72D297353CC}">
              <c16:uniqueId val="{00000000-226E-4632-B1A3-D21004BEAD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226E-4632-B1A3-D21004BEAD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50.21</c:v>
                </c:pt>
                <c:pt idx="1">
                  <c:v>57.64</c:v>
                </c:pt>
                <c:pt idx="2">
                  <c:v>99.85</c:v>
                </c:pt>
                <c:pt idx="3">
                  <c:v>98.06</c:v>
                </c:pt>
                <c:pt idx="4">
                  <c:v>75.25</c:v>
                </c:pt>
              </c:numCache>
            </c:numRef>
          </c:val>
          <c:extLst>
            <c:ext xmlns:c16="http://schemas.microsoft.com/office/drawing/2014/chart" uri="{C3380CC4-5D6E-409C-BE32-E72D297353CC}">
              <c16:uniqueId val="{00000000-0265-4E65-8D35-97215EC2D5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0265-4E65-8D35-97215EC2D5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220.18</c:v>
                </c:pt>
                <c:pt idx="1">
                  <c:v>231.79</c:v>
                </c:pt>
                <c:pt idx="2">
                  <c:v>150</c:v>
                </c:pt>
                <c:pt idx="3">
                  <c:v>150</c:v>
                </c:pt>
                <c:pt idx="4">
                  <c:v>189.61</c:v>
                </c:pt>
              </c:numCache>
            </c:numRef>
          </c:val>
          <c:extLst>
            <c:ext xmlns:c16="http://schemas.microsoft.com/office/drawing/2014/chart" uri="{C3380CC4-5D6E-409C-BE32-E72D297353CC}">
              <c16:uniqueId val="{00000000-1F94-4638-9293-5F3FDE677F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1F94-4638-9293-5F3FDE677F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豊川市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186009</v>
      </c>
      <c r="AM8" s="66"/>
      <c r="AN8" s="66"/>
      <c r="AO8" s="66"/>
      <c r="AP8" s="66"/>
      <c r="AQ8" s="66"/>
      <c r="AR8" s="66"/>
      <c r="AS8" s="66"/>
      <c r="AT8" s="65">
        <f>データ!T6</f>
        <v>161.13999999999999</v>
      </c>
      <c r="AU8" s="65"/>
      <c r="AV8" s="65"/>
      <c r="AW8" s="65"/>
      <c r="AX8" s="65"/>
      <c r="AY8" s="65"/>
      <c r="AZ8" s="65"/>
      <c r="BA8" s="65"/>
      <c r="BB8" s="65">
        <f>データ!U6</f>
        <v>1154.33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2.48</v>
      </c>
      <c r="Q10" s="65"/>
      <c r="R10" s="65"/>
      <c r="S10" s="65"/>
      <c r="T10" s="65"/>
      <c r="U10" s="65"/>
      <c r="V10" s="65"/>
      <c r="W10" s="65">
        <f>データ!Q6</f>
        <v>93.7</v>
      </c>
      <c r="X10" s="65"/>
      <c r="Y10" s="65"/>
      <c r="Z10" s="65"/>
      <c r="AA10" s="65"/>
      <c r="AB10" s="65"/>
      <c r="AC10" s="65"/>
      <c r="AD10" s="66">
        <f>データ!R6</f>
        <v>1954</v>
      </c>
      <c r="AE10" s="66"/>
      <c r="AF10" s="66"/>
      <c r="AG10" s="66"/>
      <c r="AH10" s="66"/>
      <c r="AI10" s="66"/>
      <c r="AJ10" s="66"/>
      <c r="AK10" s="2"/>
      <c r="AL10" s="66">
        <f>データ!V6</f>
        <v>4605</v>
      </c>
      <c r="AM10" s="66"/>
      <c r="AN10" s="66"/>
      <c r="AO10" s="66"/>
      <c r="AP10" s="66"/>
      <c r="AQ10" s="66"/>
      <c r="AR10" s="66"/>
      <c r="AS10" s="66"/>
      <c r="AT10" s="65">
        <f>データ!W6</f>
        <v>1.6</v>
      </c>
      <c r="AU10" s="65"/>
      <c r="AV10" s="65"/>
      <c r="AW10" s="65"/>
      <c r="AX10" s="65"/>
      <c r="AY10" s="65"/>
      <c r="AZ10" s="65"/>
      <c r="BA10" s="65"/>
      <c r="BB10" s="65">
        <f>データ!X6</f>
        <v>2878.13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mcDtXOKua/Gz/5I3FN6rB6Fs4x40tLlyC7lNqyvhzfsWcnYJ2Eto43DqWBrUuvEL0t2QkYzqY5HpFJiKkzEVbg==" saltValue="9i/mIxpHBDM8BVVimXQOW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232076</v>
      </c>
      <c r="D6" s="32">
        <f t="shared" si="3"/>
        <v>47</v>
      </c>
      <c r="E6" s="32">
        <f t="shared" si="3"/>
        <v>17</v>
      </c>
      <c r="F6" s="32">
        <f t="shared" si="3"/>
        <v>4</v>
      </c>
      <c r="G6" s="32">
        <f t="shared" si="3"/>
        <v>0</v>
      </c>
      <c r="H6" s="32" t="str">
        <f t="shared" si="3"/>
        <v>愛知県　豊川市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2.48</v>
      </c>
      <c r="Q6" s="33">
        <f t="shared" si="3"/>
        <v>93.7</v>
      </c>
      <c r="R6" s="33">
        <f t="shared" si="3"/>
        <v>1954</v>
      </c>
      <c r="S6" s="33">
        <f t="shared" si="3"/>
        <v>186009</v>
      </c>
      <c r="T6" s="33">
        <f t="shared" si="3"/>
        <v>161.13999999999999</v>
      </c>
      <c r="U6" s="33">
        <f t="shared" si="3"/>
        <v>1154.33</v>
      </c>
      <c r="V6" s="33">
        <f t="shared" si="3"/>
        <v>4605</v>
      </c>
      <c r="W6" s="33">
        <f t="shared" si="3"/>
        <v>1.6</v>
      </c>
      <c r="X6" s="33">
        <f t="shared" si="3"/>
        <v>2878.13</v>
      </c>
      <c r="Y6" s="34">
        <f>IF(Y7="",NA(),Y7)</f>
        <v>59.05</v>
      </c>
      <c r="Z6" s="34">
        <f t="shared" ref="Z6:AH6" si="4">IF(Z7="",NA(),Z7)</f>
        <v>67.650000000000006</v>
      </c>
      <c r="AA6" s="34">
        <f t="shared" si="4"/>
        <v>99.72</v>
      </c>
      <c r="AB6" s="34">
        <f t="shared" si="4"/>
        <v>98.62</v>
      </c>
      <c r="AC6" s="34">
        <f t="shared" si="4"/>
        <v>78.95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993.93</v>
      </c>
      <c r="BI6" s="34">
        <f t="shared" si="7"/>
        <v>1256.44</v>
      </c>
      <c r="BJ6" s="34">
        <f t="shared" si="7"/>
        <v>1237.3599999999999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50.21</v>
      </c>
      <c r="BR6" s="34">
        <f t="shared" ref="BR6:BZ6" si="8">IF(BR7="",NA(),BR7)</f>
        <v>57.64</v>
      </c>
      <c r="BS6" s="34">
        <f t="shared" si="8"/>
        <v>99.85</v>
      </c>
      <c r="BT6" s="34">
        <f t="shared" si="8"/>
        <v>98.06</v>
      </c>
      <c r="BU6" s="34">
        <f t="shared" si="8"/>
        <v>75.25</v>
      </c>
      <c r="BV6" s="34">
        <f t="shared" si="8"/>
        <v>64.63</v>
      </c>
      <c r="BW6" s="34">
        <f t="shared" si="8"/>
        <v>66.56</v>
      </c>
      <c r="BX6" s="34">
        <f t="shared" si="8"/>
        <v>66.22</v>
      </c>
      <c r="BY6" s="34">
        <f t="shared" si="8"/>
        <v>69.87</v>
      </c>
      <c r="BZ6" s="34">
        <f t="shared" si="8"/>
        <v>74.3</v>
      </c>
      <c r="CA6" s="33" t="str">
        <f>IF(CA7="","",IF(CA7="-","【-】","【"&amp;SUBSTITUTE(TEXT(CA7,"#,##0.00"),"-","△")&amp;"】"))</f>
        <v>【75.58】</v>
      </c>
      <c r="CB6" s="34">
        <f>IF(CB7="",NA(),CB7)</f>
        <v>220.18</v>
      </c>
      <c r="CC6" s="34">
        <f t="shared" ref="CC6:CK6" si="9">IF(CC7="",NA(),CC7)</f>
        <v>231.79</v>
      </c>
      <c r="CD6" s="34">
        <f t="shared" si="9"/>
        <v>150</v>
      </c>
      <c r="CE6" s="34">
        <f t="shared" si="9"/>
        <v>150</v>
      </c>
      <c r="CF6" s="34">
        <f t="shared" si="9"/>
        <v>189.61</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84.09</v>
      </c>
      <c r="CY6" s="34">
        <f t="shared" ref="CY6:DG6" si="11">IF(CY7="",NA(),CY7)</f>
        <v>84.71</v>
      </c>
      <c r="CZ6" s="34">
        <f t="shared" si="11"/>
        <v>85.9</v>
      </c>
      <c r="DA6" s="34">
        <f t="shared" si="11"/>
        <v>88.32</v>
      </c>
      <c r="DB6" s="34">
        <f t="shared" si="11"/>
        <v>89.99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232076</v>
      </c>
      <c r="D7" s="36">
        <v>47</v>
      </c>
      <c r="E7" s="36">
        <v>17</v>
      </c>
      <c r="F7" s="36">
        <v>4</v>
      </c>
      <c r="G7" s="36">
        <v>0</v>
      </c>
      <c r="H7" s="36" t="s">
        <v>111</v>
      </c>
      <c r="I7" s="36" t="s">
        <v>112</v>
      </c>
      <c r="J7" s="36" t="s">
        <v>113</v>
      </c>
      <c r="K7" s="36" t="s">
        <v>114</v>
      </c>
      <c r="L7" s="36" t="s">
        <v>115</v>
      </c>
      <c r="M7" s="36" t="s">
        <v>116</v>
      </c>
      <c r="N7" s="37" t="s">
        <v>117</v>
      </c>
      <c r="O7" s="37" t="s">
        <v>118</v>
      </c>
      <c r="P7" s="37">
        <v>2.48</v>
      </c>
      <c r="Q7" s="37">
        <v>93.7</v>
      </c>
      <c r="R7" s="37">
        <v>1954</v>
      </c>
      <c r="S7" s="37">
        <v>186009</v>
      </c>
      <c r="T7" s="37">
        <v>161.13999999999999</v>
      </c>
      <c r="U7" s="37">
        <v>1154.33</v>
      </c>
      <c r="V7" s="37">
        <v>4605</v>
      </c>
      <c r="W7" s="37">
        <v>1.6</v>
      </c>
      <c r="X7" s="37">
        <v>2878.13</v>
      </c>
      <c r="Y7" s="37">
        <v>59.05</v>
      </c>
      <c r="Z7" s="37">
        <v>67.650000000000006</v>
      </c>
      <c r="AA7" s="37">
        <v>99.72</v>
      </c>
      <c r="AB7" s="37">
        <v>98.62</v>
      </c>
      <c r="AC7" s="37">
        <v>78.95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993.93</v>
      </c>
      <c r="BI7" s="37">
        <v>1256.44</v>
      </c>
      <c r="BJ7" s="37">
        <v>1237.3599999999999</v>
      </c>
      <c r="BK7" s="37">
        <v>1569.13</v>
      </c>
      <c r="BL7" s="37">
        <v>1436</v>
      </c>
      <c r="BM7" s="37">
        <v>1434.89</v>
      </c>
      <c r="BN7" s="37">
        <v>1298.9100000000001</v>
      </c>
      <c r="BO7" s="37">
        <v>1243.71</v>
      </c>
      <c r="BP7" s="37">
        <v>1225.44</v>
      </c>
      <c r="BQ7" s="37">
        <v>50.21</v>
      </c>
      <c r="BR7" s="37">
        <v>57.64</v>
      </c>
      <c r="BS7" s="37">
        <v>99.85</v>
      </c>
      <c r="BT7" s="37">
        <v>98.06</v>
      </c>
      <c r="BU7" s="37">
        <v>75.25</v>
      </c>
      <c r="BV7" s="37">
        <v>64.63</v>
      </c>
      <c r="BW7" s="37">
        <v>66.56</v>
      </c>
      <c r="BX7" s="37">
        <v>66.22</v>
      </c>
      <c r="BY7" s="37">
        <v>69.87</v>
      </c>
      <c r="BZ7" s="37">
        <v>74.3</v>
      </c>
      <c r="CA7" s="37">
        <v>75.58</v>
      </c>
      <c r="CB7" s="37">
        <v>220.18</v>
      </c>
      <c r="CC7" s="37">
        <v>231.79</v>
      </c>
      <c r="CD7" s="37">
        <v>150</v>
      </c>
      <c r="CE7" s="37">
        <v>150</v>
      </c>
      <c r="CF7" s="37">
        <v>189.61</v>
      </c>
      <c r="CG7" s="37">
        <v>245.75</v>
      </c>
      <c r="CH7" s="37">
        <v>244.29</v>
      </c>
      <c r="CI7" s="37">
        <v>246.72</v>
      </c>
      <c r="CJ7" s="37">
        <v>234.96</v>
      </c>
      <c r="CK7" s="37">
        <v>221.81</v>
      </c>
      <c r="CL7" s="37">
        <v>215.23</v>
      </c>
      <c r="CM7" s="37" t="s">
        <v>117</v>
      </c>
      <c r="CN7" s="37" t="s">
        <v>117</v>
      </c>
      <c r="CO7" s="37" t="s">
        <v>117</v>
      </c>
      <c r="CP7" s="37" t="s">
        <v>117</v>
      </c>
      <c r="CQ7" s="37" t="s">
        <v>117</v>
      </c>
      <c r="CR7" s="37">
        <v>43.65</v>
      </c>
      <c r="CS7" s="37">
        <v>43.58</v>
      </c>
      <c r="CT7" s="37">
        <v>41.35</v>
      </c>
      <c r="CU7" s="37">
        <v>42.9</v>
      </c>
      <c r="CV7" s="37">
        <v>43.36</v>
      </c>
      <c r="CW7" s="37">
        <v>42.66</v>
      </c>
      <c r="CX7" s="37">
        <v>84.09</v>
      </c>
      <c r="CY7" s="37">
        <v>84.71</v>
      </c>
      <c r="CZ7" s="37">
        <v>85.9</v>
      </c>
      <c r="DA7" s="37">
        <v>88.32</v>
      </c>
      <c r="DB7" s="37">
        <v>89.99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2018-12-03T09:15:04Z</dcterms:created>
  <dc:creator>公営企業課</dc:creator>
  <cp:lastModifiedBy>井川　慎也</cp:lastModifiedBy>
  <cp:lastPrinted>2019-01-18T02:13:52Z</cp:lastPrinted>
  <dcterms:modified xsi:type="dcterms:W3CDTF">2019-02-05T09:57:58Z</dcterms:modified>
  <dc:title>経営比較分析表</dc:title>
</cp:coreProperties>
</file>