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ydomain\svfile\市街地整備課\01業務\001業務係\012駐車場関連\03共通\01_地方公営企業決算の状況等\経営比較分析\R6\提出物\"/>
    </mc:Choice>
  </mc:AlternateContent>
  <xr:revisionPtr revIDLastSave="0" documentId="13_ncr:1_{C3C6DCD6-D992-46FD-A18F-502E0EBEA099}" xr6:coauthVersionLast="47" xr6:coauthVersionMax="47" xr10:uidLastSave="{00000000-0000-0000-0000-000000000000}"/>
  <workbookProtection workbookAlgorithmName="SHA-512" workbookHashValue="Q46SGIs5ZXLAfZKdG2nBHw3IxX2NUlcLvdBKbrHm2NUnkKaSeFxSMu/acOFTKNIQALJGE9cDUnJ9UWaeo5AX9g==" workbookSaltValue="6Xn0zfUhc2/smSQWUZiAu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LJ10" i="4"/>
  <c r="JQ10" i="4"/>
  <c r="DU10" i="4"/>
  <c r="CF10" i="4"/>
  <c r="B10" i="4"/>
  <c r="JQ8" i="4"/>
  <c r="HX8" i="4"/>
  <c r="CF8" i="4"/>
  <c r="AQ8" i="4"/>
  <c r="B6" i="4"/>
  <c r="MA30" i="4" l="1"/>
  <c r="IT76" i="4"/>
  <c r="CS51" i="4"/>
  <c r="HJ30" i="4"/>
  <c r="CS30" i="4"/>
  <c r="BZ76" i="4"/>
  <c r="MA51" i="4"/>
  <c r="MI76" i="4"/>
  <c r="HJ51" i="4"/>
  <c r="B11" i="5"/>
  <c r="C11" i="5"/>
  <c r="D11" i="5"/>
  <c r="E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BK76" i="4"/>
  <c r="LH51" i="4"/>
  <c r="LT76" i="4"/>
  <c r="GQ51" i="4"/>
  <c r="LH30" i="4"/>
  <c r="IE76" i="4"/>
  <c r="BZ51" i="4"/>
  <c r="GQ30" i="4"/>
  <c r="BZ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<sst xmlns="http://schemas.openxmlformats.org/spreadsheetml/2006/main" count="278" uniqueCount="140">
  <si>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</si>
  <si>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</si>
  <si>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</si>
  <si>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</si>
  <si>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</si>
  <si>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</si>
  <si>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</si>
  <si>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</si>
  <si>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</si>
  <si>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</si>
  <si>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</si>
  <si>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</si>
  <si>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</si>
  <si>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</si>
  <si>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</si>
  <si>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</si>
  <si>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</si>
  <si>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</si>
  <si>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</si>
  <si>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</si>
  <si>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</si>
  <si>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</si>
  <si>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</si>
  <si>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</si>
  <si>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</si>
  <si>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</si>
  <si>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</si>
  <si>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</si>
  <si>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</si>
  <si>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</si>
  <si>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</si>
  <si>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</si>
  <si>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</si>
  <si>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</si>
  <si>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</si>
  <si>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</si>
  <si>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</si>
  <si>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</si>
  <si>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</si>
  <si>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</si>
  <si>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</si>
  <si>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</si>
  <si>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</si>
  <si>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</si>
  <si>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</si>
  <si>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</si>
  <si>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</si>
  <si>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</si>
  <si>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</si>
  <si>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</si>
  <si>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</si>
  <si>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</si>
  <si>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</si>
  <si>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</si>
  <si>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</si>
  <si>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</si>
  <si>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</si>
  <si>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</si>
  <si>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</si>
  <si>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</si>
  <si>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</si>
  <si>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</si>
  <si>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</si>
  <si>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</si>
  <si>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</si>
  <si>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</si>
  <si>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</si>
  <si>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</si>
  <si>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</si>
  <si>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</si>
  <si>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</si>
  <si>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</si>
  <si>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</si>
  <si>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</si>
  <si>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</si>
  <si>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</si>
  <si>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</si>
  <si>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</si>
  <si>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</si>
  <si>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</si>
  <si>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</si>
  <si>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</si>
  <si>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</si>
  <si>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</si>
  <si>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</si>
  <si>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</si>
  <si>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</si>
  <si>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</si>
  <si>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</si>
  <si>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</si>
  <si>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</si>
  <si>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</si>
  <si>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</si>
  <si>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</si>
  <si>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</si>
  <si>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</si>
  <si>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</si>
  <si>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</si>
  <si>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</si>
  <si>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</si>
  <si>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</si>
  <si>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</si>
  <si>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</si>
  <si>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</si>
  <si>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</si>
  <si>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</si>
  <si>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</si>
  <si>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</si>
  <si>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</si>
  <si>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</si>
  <si>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</si>
  <si>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</si>
  <si>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</si>
  <si>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</si>
  <si>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</si>
  <si>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</si>
  <si>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</si>
  <si>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</si>
  <si>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</si>
  <si>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愛知御津駅前駐車場</t>
  </si>
  <si>
    <t>法非適用</t>
  </si>
  <si>
    <t>駐車場整備事業</t>
  </si>
  <si>
    <t>-</t>
  </si>
  <si>
    <t>Ａ３Ｂ１</t>
  </si>
  <si>
    <t>非設置</t>
  </si>
  <si>
    <t>該当数値なし</t>
  </si>
  <si>
    <t>届出駐車場 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</si>
  <si>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</si>
  <si>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</si>
  <si>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</si>
  <si>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</si>
  <si>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</si>
  <si>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</si>
  <si>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</si>
  <si>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</si>
  <si>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</si>
  <si>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本駐車場の経営につきましては、令和３年度を除きほぼ横ばいに推移しています。
　①収益的収支比率については、令和３年度の駐車場拡張工事に伴い支出が増加したため、減少しましたが、収入は安定しており、令和３年度を除く過去５年間におい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周辺の類似施設と比較しても駐車場料金は妥当な金額となっており、更なる収益増加を目指すため施設の拡張等を検討していきます。</t>
    <phoneticPr fontId="5"/>
  </si>
  <si>
    <t>　本駐車場は、建設時に地方債を利用していません。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</si>
  <si>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利用者数も増加傾向にあることから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phoneticPr fontId="5"/>
  </si>
  <si>
    <t>　本駐車場の利用状況（⑪稼働率）につきましては、令和３年度３月から拡張部分を供用開始したため一時的に減少していましたが、拡張部分の一時利用増加に伴い利用者数も増加傾向にあるため、収益面では問題ないと考えています。供用開始して間もないため、引き続き駐車場を市ＨＰで掲載するなどの広告宣伝を積極的に展開していくことで、利用状況の向上に努めます。</t>
    <rPh sb="46" eb="47">
      <t>イチ</t>
    </rPh>
    <rPh sb="62" eb="64">
      <t>ブブン</t>
    </rPh>
    <rPh sb="69" eb="71">
      <t>ゾウカ</t>
    </rPh>
    <rPh sb="72" eb="73">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</si>
</sst>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183.5</c:v>
                </c:pt>
                <c:pt idx="1">
                  <c:v>161.4</c:v>
                </c:pt>
                <c:pt idx="2">
                  <c:v>81.3</c:v>
                </c:pt>
                <c:pt idx="3">
                  <c:v>143.9</c:v>
                </c:pt>
                <c:pt idx="4">
                  <c:v>206</c:v>
                </c:pt>
              </c:numCache>
            </c:numRef>
          </c:val>
          <c:extLst>
            <c:ext xmlns:c16="http://schemas.microsoft.com/office/drawing/2014/chart" uri="{C3380CC4-5D6E-409C-BE32-E72D297353CC}">
              <c16:uniqueId val="{00000000-5298-496E-99EC-7F8BBD2096A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298-496E-99EC-7F8BBD2096A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74-4FAD-AD68-8B2B598AAC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D74-4FAD-AD68-8B2B598AAC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673-4D76-9918-2AF3ECAFD4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73-4D76-9918-2AF3ECAFD4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575-4FD7-93CE-1375322F7B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575-4FD7-93CE-1375322F7B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A4-4A78-A20D-3EC08C9B45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FA4-4A78-A20D-3EC08C9B45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48-4C33-A9A4-5150246DAE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F48-4C33-A9A4-5150246DAE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65.5</c:v>
                </c:pt>
                <c:pt idx="1">
                  <c:v>58.6</c:v>
                </c:pt>
                <c:pt idx="2">
                  <c:v>22.6</c:v>
                </c:pt>
                <c:pt idx="3">
                  <c:v>39.299999999999997</c:v>
                </c:pt>
                <c:pt idx="4">
                  <c:v>46.4</c:v>
                </c:pt>
              </c:numCache>
            </c:numRef>
          </c:val>
          <c:extLst>
            <c:ext xmlns:c16="http://schemas.microsoft.com/office/drawing/2014/chart" uri="{C3380CC4-5D6E-409C-BE32-E72D297353CC}">
              <c16:uniqueId val="{00000000-06EB-444C-A398-81B7774896D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6EB-444C-A398-81B7774896D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45.5</c:v>
                </c:pt>
                <c:pt idx="1">
                  <c:v>38</c:v>
                </c:pt>
                <c:pt idx="2">
                  <c:v>-22.3</c:v>
                </c:pt>
                <c:pt idx="3">
                  <c:v>30.5</c:v>
                </c:pt>
                <c:pt idx="4">
                  <c:v>51.5</c:v>
                </c:pt>
              </c:numCache>
            </c:numRef>
          </c:val>
          <c:extLst>
            <c:ext xmlns:c16="http://schemas.microsoft.com/office/drawing/2014/chart" uri="{C3380CC4-5D6E-409C-BE32-E72D297353CC}">
              <c16:uniqueId val="{00000000-A86D-435D-9FE4-6282B73B6F8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86D-435D-9FE4-6282B73B6F8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642</c:v>
                </c:pt>
                <c:pt idx="1">
                  <c:v>486</c:v>
                </c:pt>
                <c:pt idx="2">
                  <c:v>-326</c:v>
                </c:pt>
                <c:pt idx="3">
                  <c:v>1208</c:v>
                </c:pt>
                <c:pt idx="4">
                  <c:v>2502</c:v>
                </c:pt>
              </c:numCache>
            </c:numRef>
          </c:val>
          <c:extLst>
            <c:ext xmlns:c16="http://schemas.microsoft.com/office/drawing/2014/chart" uri="{C3380CC4-5D6E-409C-BE32-E72D297353CC}">
              <c16:uniqueId val="{00000000-AE3E-451A-8B6B-5895872AA46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E3E-451A-8B6B-5895872AA46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A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愛知県豊川市　愛知御津駅前駐車場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3225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f>データ!Y7</f>
        <v>183.5</v>
      </c>
      <c r="V31" s="113"/>
      <c r="W31" s="113"/>
      <c r="X31" s="113"/>
      <c r="Y31" s="113"/>
      <c r="Z31" s="113"/>
      <c r="AA31" s="113"/>
      <c r="AB31" s="113"/>
      <c r="AC31" s="113"/>
      <c r="AD31" s="113"/>
      <c r="AE31" s="113"/>
      <c r="AF31" s="113"/>
      <c r="AG31" s="113"/>
      <c r="AH31" s="113"/>
      <c r="AI31" s="113"/>
      <c r="AJ31" s="113"/>
      <c r="AK31" s="113"/>
      <c r="AL31" s="113"/>
      <c r="AM31" s="113"/>
      <c r="AN31" s="113">
        <f>データ!Z7</f>
        <v>161.4</v>
      </c>
      <c r="AO31" s="113"/>
      <c r="AP31" s="113"/>
      <c r="AQ31" s="113"/>
      <c r="AR31" s="113"/>
      <c r="AS31" s="113"/>
      <c r="AT31" s="113"/>
      <c r="AU31" s="113"/>
      <c r="AV31" s="113"/>
      <c r="AW31" s="113"/>
      <c r="AX31" s="113"/>
      <c r="AY31" s="113"/>
      <c r="AZ31" s="113"/>
      <c r="BA31" s="113"/>
      <c r="BB31" s="113"/>
      <c r="BC31" s="113"/>
      <c r="BD31" s="113"/>
      <c r="BE31" s="113"/>
      <c r="BF31" s="113"/>
      <c r="BG31" s="113">
        <f>データ!AA7</f>
        <v>81.3</v>
      </c>
      <c r="BH31" s="113"/>
      <c r="BI31" s="113"/>
      <c r="BJ31" s="113"/>
      <c r="BK31" s="113"/>
      <c r="BL31" s="113"/>
      <c r="BM31" s="113"/>
      <c r="BN31" s="113"/>
      <c r="BO31" s="113"/>
      <c r="BP31" s="113"/>
      <c r="BQ31" s="113"/>
      <c r="BR31" s="113"/>
      <c r="BS31" s="113"/>
      <c r="BT31" s="113"/>
      <c r="BU31" s="113"/>
      <c r="BV31" s="113"/>
      <c r="BW31" s="113"/>
      <c r="BX31" s="113"/>
      <c r="BY31" s="113"/>
      <c r="BZ31" s="113">
        <f>データ!AB7</f>
        <v>143.9</v>
      </c>
      <c r="CA31" s="113"/>
      <c r="CB31" s="113"/>
      <c r="CC31" s="113"/>
      <c r="CD31" s="113"/>
      <c r="CE31" s="113"/>
      <c r="CF31" s="113"/>
      <c r="CG31" s="113"/>
      <c r="CH31" s="113"/>
      <c r="CI31" s="113"/>
      <c r="CJ31" s="113"/>
      <c r="CK31" s="113"/>
      <c r="CL31" s="113"/>
      <c r="CM31" s="113"/>
      <c r="CN31" s="113"/>
      <c r="CO31" s="113"/>
      <c r="CP31" s="113"/>
      <c r="CQ31" s="113"/>
      <c r="CR31" s="113"/>
      <c r="CS31" s="113">
        <f>データ!AC7</f>
        <v>206</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65.5</v>
      </c>
      <c r="JD31" s="115"/>
      <c r="JE31" s="115"/>
      <c r="JF31" s="115"/>
      <c r="JG31" s="115"/>
      <c r="JH31" s="115"/>
      <c r="JI31" s="115"/>
      <c r="JJ31" s="115"/>
      <c r="JK31" s="115"/>
      <c r="JL31" s="115"/>
      <c r="JM31" s="115"/>
      <c r="JN31" s="115"/>
      <c r="JO31" s="115"/>
      <c r="JP31" s="115"/>
      <c r="JQ31" s="115"/>
      <c r="JR31" s="115"/>
      <c r="JS31" s="115"/>
      <c r="JT31" s="115"/>
      <c r="JU31" s="116"/>
      <c r="JV31" s="114">
        <f>データ!DL7</f>
        <v>58.6</v>
      </c>
      <c r="JW31" s="115"/>
      <c r="JX31" s="115"/>
      <c r="JY31" s="115"/>
      <c r="JZ31" s="115"/>
      <c r="KA31" s="115"/>
      <c r="KB31" s="115"/>
      <c r="KC31" s="115"/>
      <c r="KD31" s="115"/>
      <c r="KE31" s="115"/>
      <c r="KF31" s="115"/>
      <c r="KG31" s="115"/>
      <c r="KH31" s="115"/>
      <c r="KI31" s="115"/>
      <c r="KJ31" s="115"/>
      <c r="KK31" s="115"/>
      <c r="KL31" s="115"/>
      <c r="KM31" s="115"/>
      <c r="KN31" s="116"/>
      <c r="KO31" s="114">
        <f>データ!DM7</f>
        <v>22.6</v>
      </c>
      <c r="KP31" s="115"/>
      <c r="KQ31" s="115"/>
      <c r="KR31" s="115"/>
      <c r="KS31" s="115"/>
      <c r="KT31" s="115"/>
      <c r="KU31" s="115"/>
      <c r="KV31" s="115"/>
      <c r="KW31" s="115"/>
      <c r="KX31" s="115"/>
      <c r="KY31" s="115"/>
      <c r="KZ31" s="115"/>
      <c r="LA31" s="115"/>
      <c r="LB31" s="115"/>
      <c r="LC31" s="115"/>
      <c r="LD31" s="115"/>
      <c r="LE31" s="115"/>
      <c r="LF31" s="115"/>
      <c r="LG31" s="116"/>
      <c r="LH31" s="114">
        <f>データ!DN7</f>
        <v>39.299999999999997</v>
      </c>
      <c r="LI31" s="115"/>
      <c r="LJ31" s="115"/>
      <c r="LK31" s="115"/>
      <c r="LL31" s="115"/>
      <c r="LM31" s="115"/>
      <c r="LN31" s="115"/>
      <c r="LO31" s="115"/>
      <c r="LP31" s="115"/>
      <c r="LQ31" s="115"/>
      <c r="LR31" s="115"/>
      <c r="LS31" s="115"/>
      <c r="LT31" s="115"/>
      <c r="LU31" s="115"/>
      <c r="LV31" s="115"/>
      <c r="LW31" s="115"/>
      <c r="LX31" s="115"/>
      <c r="LY31" s="115"/>
      <c r="LZ31" s="116"/>
      <c r="MA31" s="114">
        <f>データ!DO7</f>
        <v>46.4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45.5</v>
      </c>
      <c r="EM52" s="113"/>
      <c r="EN52" s="113"/>
      <c r="EO52" s="113"/>
      <c r="EP52" s="113"/>
      <c r="EQ52" s="113"/>
      <c r="ER52" s="113"/>
      <c r="ES52" s="113"/>
      <c r="ET52" s="113"/>
      <c r="EU52" s="113"/>
      <c r="EV52" s="113"/>
      <c r="EW52" s="113"/>
      <c r="EX52" s="113"/>
      <c r="EY52" s="113"/>
      <c r="EZ52" s="113"/>
      <c r="FA52" s="113"/>
      <c r="FB52" s="113"/>
      <c r="FC52" s="113"/>
      <c r="FD52" s="113"/>
      <c r="FE52" s="113">
        <f>データ!BG7</f>
        <v>38</v>
      </c>
      <c r="FF52" s="113"/>
      <c r="FG52" s="113"/>
      <c r="FH52" s="113"/>
      <c r="FI52" s="113"/>
      <c r="FJ52" s="113"/>
      <c r="FK52" s="113"/>
      <c r="FL52" s="113"/>
      <c r="FM52" s="113"/>
      <c r="FN52" s="113"/>
      <c r="FO52" s="113"/>
      <c r="FP52" s="113"/>
      <c r="FQ52" s="113"/>
      <c r="FR52" s="113"/>
      <c r="FS52" s="113"/>
      <c r="FT52" s="113"/>
      <c r="FU52" s="113"/>
      <c r="FV52" s="113"/>
      <c r="FW52" s="113"/>
      <c r="FX52" s="113">
        <f>データ!BH7</f>
        <v>-22.3</v>
      </c>
      <c r="FY52" s="113"/>
      <c r="FZ52" s="113"/>
      <c r="GA52" s="113"/>
      <c r="GB52" s="113"/>
      <c r="GC52" s="113"/>
      <c r="GD52" s="113"/>
      <c r="GE52" s="113"/>
      <c r="GF52" s="113"/>
      <c r="GG52" s="113"/>
      <c r="GH52" s="113"/>
      <c r="GI52" s="113"/>
      <c r="GJ52" s="113"/>
      <c r="GK52" s="113"/>
      <c r="GL52" s="113"/>
      <c r="GM52" s="113"/>
      <c r="GN52" s="113"/>
      <c r="GO52" s="113"/>
      <c r="GP52" s="113"/>
      <c r="GQ52" s="113">
        <f>データ!BI7</f>
        <v>30.5</v>
      </c>
      <c r="GR52" s="113"/>
      <c r="GS52" s="113"/>
      <c r="GT52" s="113"/>
      <c r="GU52" s="113"/>
      <c r="GV52" s="113"/>
      <c r="GW52" s="113"/>
      <c r="GX52" s="113"/>
      <c r="GY52" s="113"/>
      <c r="GZ52" s="113"/>
      <c r="HA52" s="113"/>
      <c r="HB52" s="113"/>
      <c r="HC52" s="113"/>
      <c r="HD52" s="113"/>
      <c r="HE52" s="113"/>
      <c r="HF52" s="113"/>
      <c r="HG52" s="113"/>
      <c r="HH52" s="113"/>
      <c r="HI52" s="113"/>
      <c r="HJ52" s="113">
        <f>データ!BJ7</f>
        <v>51.5</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642</v>
      </c>
      <c r="JD52" s="120"/>
      <c r="JE52" s="120"/>
      <c r="JF52" s="120"/>
      <c r="JG52" s="120"/>
      <c r="JH52" s="120"/>
      <c r="JI52" s="120"/>
      <c r="JJ52" s="120"/>
      <c r="JK52" s="120"/>
      <c r="JL52" s="120"/>
      <c r="JM52" s="120"/>
      <c r="JN52" s="120"/>
      <c r="JO52" s="120"/>
      <c r="JP52" s="120"/>
      <c r="JQ52" s="120"/>
      <c r="JR52" s="120"/>
      <c r="JS52" s="120"/>
      <c r="JT52" s="120"/>
      <c r="JU52" s="120"/>
      <c r="JV52" s="120">
        <f>データ!BR7</f>
        <v>486</v>
      </c>
      <c r="JW52" s="120"/>
      <c r="JX52" s="120"/>
      <c r="JY52" s="120"/>
      <c r="JZ52" s="120"/>
      <c r="KA52" s="120"/>
      <c r="KB52" s="120"/>
      <c r="KC52" s="120"/>
      <c r="KD52" s="120"/>
      <c r="KE52" s="120"/>
      <c r="KF52" s="120"/>
      <c r="KG52" s="120"/>
      <c r="KH52" s="120"/>
      <c r="KI52" s="120"/>
      <c r="KJ52" s="120"/>
      <c r="KK52" s="120"/>
      <c r="KL52" s="120"/>
      <c r="KM52" s="120"/>
      <c r="KN52" s="120"/>
      <c r="KO52" s="120">
        <f>データ!BS7</f>
        <v>-326</v>
      </c>
      <c r="KP52" s="120"/>
      <c r="KQ52" s="120"/>
      <c r="KR52" s="120"/>
      <c r="KS52" s="120"/>
      <c r="KT52" s="120"/>
      <c r="KU52" s="120"/>
      <c r="KV52" s="120"/>
      <c r="KW52" s="120"/>
      <c r="KX52" s="120"/>
      <c r="KY52" s="120"/>
      <c r="KZ52" s="120"/>
      <c r="LA52" s="120"/>
      <c r="LB52" s="120"/>
      <c r="LC52" s="120"/>
      <c r="LD52" s="120"/>
      <c r="LE52" s="120"/>
      <c r="LF52" s="120"/>
      <c r="LG52" s="120"/>
      <c r="LH52" s="120">
        <f>データ!BT7</f>
        <v>1208</v>
      </c>
      <c r="LI52" s="120"/>
      <c r="LJ52" s="120"/>
      <c r="LK52" s="120"/>
      <c r="LL52" s="120"/>
      <c r="LM52" s="120"/>
      <c r="LN52" s="120"/>
      <c r="LO52" s="120"/>
      <c r="LP52" s="120"/>
      <c r="LQ52" s="120"/>
      <c r="LR52" s="120"/>
      <c r="LS52" s="120"/>
      <c r="LT52" s="120"/>
      <c r="LU52" s="120"/>
      <c r="LV52" s="120"/>
      <c r="LW52" s="120"/>
      <c r="LX52" s="120"/>
      <c r="LY52" s="120"/>
      <c r="LZ52" s="120"/>
      <c r="MA52" s="120">
        <f>データ!BU7</f>
        <v>2502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177926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34650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RmjqFJzkrYLfAWnNq8f86ID/Z59CIro+ku2uaqlc6V4ZgckbUvBoZRk1m8c52xyKZTA0WTSps1jrss/9ZKivw==" saltValue="DBddKM2L7jWl8Pu9eV46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103</v>
      </c>
      <c r="AV5" s="47" t="s">
        <v>104</v>
      </c>
      <c r="AW5" s="47" t="s">
        <v>101</v>
      </c>
      <c r="AX5" s="47" t="s">
        <v>105</v>
      </c>
      <c r="AY5" s="47" t="s">
        <v>106</v>
      </c>
      <c r="AZ5" s="47" t="s">
        <v>94</v>
      </c>
      <c r="BA5" s="47" t="s">
        <v>95</v>
      </c>
      <c r="BB5" s="47" t="s">
        <v>96</v>
      </c>
      <c r="BC5" s="47" t="s">
        <v>97</v>
      </c>
      <c r="BD5" s="47" t="s">
        <v>98</v>
      </c>
      <c r="BE5" s="47" t="s">
        <v>99</v>
      </c>
      <c r="BF5" s="47" t="s">
        <v>89</v>
      </c>
      <c r="BG5" s="47" t="s">
        <v>104</v>
      </c>
      <c r="BH5" s="47" t="s">
        <v>107</v>
      </c>
      <c r="BI5" s="47" t="s">
        <v>92</v>
      </c>
      <c r="BJ5" s="47" t="s">
        <v>106</v>
      </c>
      <c r="BK5" s="47" t="s">
        <v>94</v>
      </c>
      <c r="BL5" s="47" t="s">
        <v>95</v>
      </c>
      <c r="BM5" s="47" t="s">
        <v>96</v>
      </c>
      <c r="BN5" s="47" t="s">
        <v>97</v>
      </c>
      <c r="BO5" s="47" t="s">
        <v>98</v>
      </c>
      <c r="BP5" s="47" t="s">
        <v>99</v>
      </c>
      <c r="BQ5" s="47" t="s">
        <v>89</v>
      </c>
      <c r="BR5" s="47" t="s">
        <v>104</v>
      </c>
      <c r="BS5" s="47" t="s">
        <v>91</v>
      </c>
      <c r="BT5" s="47" t="s">
        <v>92</v>
      </c>
      <c r="BU5" s="47" t="s">
        <v>102</v>
      </c>
      <c r="BV5" s="47" t="s">
        <v>94</v>
      </c>
      <c r="BW5" s="47" t="s">
        <v>95</v>
      </c>
      <c r="BX5" s="47" t="s">
        <v>96</v>
      </c>
      <c r="BY5" s="47" t="s">
        <v>97</v>
      </c>
      <c r="BZ5" s="47" t="s">
        <v>98</v>
      </c>
      <c r="CA5" s="47" t="s">
        <v>99</v>
      </c>
      <c r="CB5" s="47" t="s">
        <v>89</v>
      </c>
      <c r="CC5" s="47" t="s">
        <v>90</v>
      </c>
      <c r="CD5" s="47" t="s">
        <v>91</v>
      </c>
      <c r="CE5" s="47" t="s">
        <v>92</v>
      </c>
      <c r="CF5" s="47" t="s">
        <v>106</v>
      </c>
      <c r="CG5" s="47" t="s">
        <v>94</v>
      </c>
      <c r="CH5" s="47" t="s">
        <v>95</v>
      </c>
      <c r="CI5" s="47" t="s">
        <v>96</v>
      </c>
      <c r="CJ5" s="47" t="s">
        <v>97</v>
      </c>
      <c r="CK5" s="47" t="s">
        <v>98</v>
      </c>
      <c r="CL5" s="47" t="s">
        <v>99</v>
      </c>
      <c r="CM5" s="145"/>
      <c r="CN5" s="145"/>
      <c r="CO5" s="47" t="s">
        <v>100</v>
      </c>
      <c r="CP5" s="47" t="s">
        <v>90</v>
      </c>
      <c r="CQ5" s="47" t="s">
        <v>91</v>
      </c>
      <c r="CR5" s="47" t="s">
        <v>92</v>
      </c>
      <c r="CS5" s="47" t="s">
        <v>108</v>
      </c>
      <c r="CT5" s="47" t="s">
        <v>94</v>
      </c>
      <c r="CU5" s="47" t="s">
        <v>95</v>
      </c>
      <c r="CV5" s="47" t="s">
        <v>96</v>
      </c>
      <c r="CW5" s="47" t="s">
        <v>97</v>
      </c>
      <c r="CX5" s="47" t="s">
        <v>98</v>
      </c>
      <c r="CY5" s="47" t="s">
        <v>99</v>
      </c>
      <c r="CZ5" s="47" t="s">
        <v>89</v>
      </c>
      <c r="DA5" s="47" t="s">
        <v>109</v>
      </c>
      <c r="DB5" s="47" t="s">
        <v>91</v>
      </c>
      <c r="DC5" s="47" t="s">
        <v>92</v>
      </c>
      <c r="DD5" s="47" t="s">
        <v>106</v>
      </c>
      <c r="DE5" s="47" t="s">
        <v>94</v>
      </c>
      <c r="DF5" s="47" t="s">
        <v>95</v>
      </c>
      <c r="DG5" s="47" t="s">
        <v>96</v>
      </c>
      <c r="DH5" s="47" t="s">
        <v>97</v>
      </c>
      <c r="DI5" s="47" t="s">
        <v>98</v>
      </c>
      <c r="DJ5" s="47" t="s">
        <v>35</v>
      </c>
      <c r="DK5" s="47" t="s">
        <v>89</v>
      </c>
      <c r="DL5" s="47" t="s">
        <v>90</v>
      </c>
      <c r="DM5" s="47" t="s">
        <v>101</v>
      </c>
      <c r="DN5" s="47" t="s">
        <v>110</v>
      </c>
      <c r="DO5" s="47" t="s">
        <v>111</v>
      </c>
      <c r="DP5" s="47" t="s">
        <v>94</v>
      </c>
      <c r="DQ5" s="47" t="s">
        <v>95</v>
      </c>
      <c r="DR5" s="47" t="s">
        <v>96</v>
      </c>
      <c r="DS5" s="47" t="s">
        <v>97</v>
      </c>
      <c r="DT5" s="47" t="s">
        <v>98</v>
      </c>
      <c r="DU5" s="47" t="s">
        <v>99</v>
      </c>
    </row>
    <row r="6" spans="1:125" s="54" customFormat="1" x14ac:dyDescent="0.15">
      <c r="A6" s="37" t="s">
        <v>112</v>
      </c>
      <c r="B6" s="48">
        <f>B8</f>
        <v>2023</v>
      </c>
      <c r="C6" s="48">
        <f t="shared" ref="C6:X6" si="1">C8</f>
        <v>232076</v>
      </c>
      <c r="D6" s="48">
        <f t="shared" si="1"/>
        <v>47</v>
      </c>
      <c r="E6" s="48">
        <f t="shared" si="1"/>
        <v>14</v>
      </c>
      <c r="F6" s="48">
        <f t="shared" si="1"/>
        <v>0</v>
      </c>
      <c r="G6" s="48">
        <f t="shared" si="1"/>
        <v>3</v>
      </c>
      <c r="H6" s="48" t="str">
        <f>SUBSTITUTE(H8,"　","")</f>
        <v>愛知県豊川市</v>
      </c>
      <c r="I6" s="48" t="str">
        <f t="shared" si="1"/>
        <v>愛知御津駅前駐車場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その他駐車場</v>
      </c>
      <c r="Q6" s="50" t="str">
        <f t="shared" si="1"/>
        <v>広場式</v>
      </c>
      <c r="R6" s="51">
        <f t="shared" si="1"/>
        <v>30</v>
      </c>
      <c r="S6" s="50" t="str">
        <f t="shared" si="1"/>
        <v>駅</v>
      </c>
      <c r="T6" s="50" t="str">
        <f t="shared" si="1"/>
        <v>無</v>
      </c>
      <c r="U6" s="51">
        <f t="shared" si="1"/>
        <v>3225</v>
      </c>
      <c r="V6" s="51">
        <f t="shared" si="1"/>
        <v>84</v>
      </c>
      <c r="W6" s="51">
        <f t="shared" si="1"/>
        <v>100</v>
      </c>
      <c r="X6" s="50" t="str">
        <f t="shared" si="1"/>
        <v>代行制</v>
      </c>
      <c r="Y6" s="52">
        <f>IF(Y8="-",NA(),Y8)</f>
        <v>183.5</v>
      </c>
      <c r="Z6" s="52">
        <f t="shared" ref="Z6:AH6" si="2">IF(Z8="-",NA(),Z8)</f>
        <v>161.4</v>
      </c>
      <c r="AA6" s="52">
        <f t="shared" si="2"/>
        <v>81.3</v>
      </c>
      <c r="AB6" s="52">
        <f t="shared" si="2"/>
        <v>143.9</v>
      </c>
      <c r="AC6" s="52">
        <f t="shared" si="2"/>
        <v>206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45.5</v>
      </c>
      <c r="BG6" s="52">
        <f t="shared" ref="BG6:BO6" si="5">IF(BG8="-",NA(),BG8)</f>
        <v>38</v>
      </c>
      <c r="BH6" s="52">
        <f t="shared" si="5"/>
        <v>-22.3</v>
      </c>
      <c r="BI6" s="52">
        <f t="shared" si="5"/>
        <v>30.5</v>
      </c>
      <c r="BJ6" s="52">
        <f t="shared" si="5"/>
        <v>51.5</v>
      </c>
      <c r="BK6" s="52">
        <f t="shared" si="5"/>
        <v>33.6</v>
      </c>
      <c r="BL6" s="52">
        <f t="shared" si="5"/>
        <v>-122.5</v>
      </c>
      <c r="BM6" s="52">
        <f t="shared" si="5"/>
        <v>8.5</v>
      </c>
      <c r="BN6" s="52">
        <f t="shared" si="5"/>
        <v>26.6</v>
      </c>
      <c r="BO6" s="52">
        <f t="shared" si="5"/>
        <v>36.5</v>
      </c>
      <c r="BP6" s="49" t="str">
        <f>IF(BP8="-","",IF(BP8="-","【-】","【"&amp;SUBSTITUTE(TEXT(BP8,"#,##0.0"),"-","△")&amp;"】"))</f>
        <v>【△55.6】</v>
      </c>
      <c r="BQ6" s="53">
        <f>IF(BQ8="-",NA(),BQ8)</f>
        <v>642</v>
      </c>
      <c r="BR6" s="53">
        <f t="shared" ref="BR6:BZ6" si="6">IF(BR8="-",NA(),BR8)</f>
        <v>486</v>
      </c>
      <c r="BS6" s="53">
        <f t="shared" si="6"/>
        <v>-326</v>
      </c>
      <c r="BT6" s="53">
        <f t="shared" si="6"/>
        <v>1208</v>
      </c>
      <c r="BU6" s="53">
        <f t="shared" si="6"/>
        <v>2502</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177926</v>
      </c>
      <c r="CN6" s="51">
        <f t="shared" si="7"/>
        <v>34650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65.5</v>
      </c>
      <c r="DL6" s="52">
        <f t="shared" ref="DL6:DT6" si="9">IF(DL8="-",NA(),DL8)</f>
        <v>58.6</v>
      </c>
      <c r="DM6" s="52">
        <f t="shared" si="9"/>
        <v>22.6</v>
      </c>
      <c r="DN6" s="52">
        <f t="shared" si="9"/>
        <v>39.299999999999997</v>
      </c>
      <c r="DO6" s="52">
        <f t="shared" si="9"/>
        <v>46.4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232076</v>
      </c>
      <c r="D7" s="48">
        <f t="shared" si="10"/>
        <v>47</v>
      </c>
      <c r="E7" s="48">
        <f t="shared" si="10"/>
        <v>14</v>
      </c>
      <c r="F7" s="48">
        <f t="shared" si="10"/>
        <v>0</v>
      </c>
      <c r="G7" s="48">
        <f t="shared" si="10"/>
        <v>3</v>
      </c>
      <c r="H7" s="48" t="str">
        <f t="shared" si="10"/>
        <v>愛知県　豊川市</v>
      </c>
      <c r="I7" s="48" t="str">
        <f t="shared" si="10"/>
        <v>愛知御津駅前駐車場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その他駐車場</v>
      </c>
      <c r="Q7" s="50" t="str">
        <f t="shared" si="10"/>
        <v>広場式</v>
      </c>
      <c r="R7" s="51">
        <f t="shared" si="10"/>
        <v>30</v>
      </c>
      <c r="S7" s="50" t="str">
        <f t="shared" si="10"/>
        <v>駅</v>
      </c>
      <c r="T7" s="50" t="str">
        <f t="shared" si="10"/>
        <v>無</v>
      </c>
      <c r="U7" s="51">
        <f t="shared" si="10"/>
        <v>3225</v>
      </c>
      <c r="V7" s="51">
        <f t="shared" si="10"/>
        <v>84</v>
      </c>
      <c r="W7" s="51">
        <f t="shared" si="10"/>
        <v>100</v>
      </c>
      <c r="X7" s="50" t="str">
        <f t="shared" si="10"/>
        <v>代行制</v>
      </c>
      <c r="Y7" s="52">
        <f>Y8</f>
        <v>183.5</v>
      </c>
      <c r="Z7" s="52">
        <f t="shared" ref="Z7:AH7" si="11">Z8</f>
        <v>161.4</v>
      </c>
      <c r="AA7" s="52">
        <f t="shared" si="11"/>
        <v>81.3</v>
      </c>
      <c r="AB7" s="52">
        <f t="shared" si="11"/>
        <v>143.9</v>
      </c>
      <c r="AC7" s="52">
        <f t="shared" si="11"/>
        <v>206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45.5</v>
      </c>
      <c r="BG7" s="52">
        <f t="shared" ref="BG7:BO7" si="14">BG8</f>
        <v>38</v>
      </c>
      <c r="BH7" s="52">
        <f t="shared" si="14"/>
        <v>-22.3</v>
      </c>
      <c r="BI7" s="52">
        <f t="shared" si="14"/>
        <v>30.5</v>
      </c>
      <c r="BJ7" s="52">
        <f t="shared" si="14"/>
        <v>51.5</v>
      </c>
      <c r="BK7" s="52">
        <f t="shared" si="14"/>
        <v>33.6</v>
      </c>
      <c r="BL7" s="52">
        <f t="shared" si="14"/>
        <v>-122.5</v>
      </c>
      <c r="BM7" s="52">
        <f t="shared" si="14"/>
        <v>8.5</v>
      </c>
      <c r="BN7" s="52">
        <f t="shared" si="14"/>
        <v>26.6</v>
      </c>
      <c r="BO7" s="52">
        <f t="shared" si="14"/>
        <v>36.5</v>
      </c>
      <c r="BP7" s="49"/>
      <c r="BQ7" s="53">
        <f>BQ8</f>
        <v>642</v>
      </c>
      <c r="BR7" s="53">
        <f t="shared" ref="BR7:BZ7" si="15">BR8</f>
        <v>486</v>
      </c>
      <c r="BS7" s="53">
        <f t="shared" si="15"/>
        <v>-326</v>
      </c>
      <c r="BT7" s="53">
        <f t="shared" si="15"/>
        <v>1208</v>
      </c>
      <c r="BU7" s="53">
        <f t="shared" si="15"/>
        <v>2502</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177926</v>
      </c>
      <c r="CN7" s="51">
        <f>CN8</f>
        <v>34650</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65.5</v>
      </c>
      <c r="DL7" s="52">
        <f t="shared" ref="DL7:DT7" si="17">DL8</f>
        <v>58.6</v>
      </c>
      <c r="DM7" s="52">
        <f t="shared" si="17"/>
        <v>22.6</v>
      </c>
      <c r="DN7" s="52">
        <f t="shared" si="17"/>
        <v>39.299999999999997</v>
      </c>
      <c r="DO7" s="52">
        <f t="shared" si="17"/>
        <v>46.4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232076</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30</v>
      </c>
      <c r="S8" s="57" t="s">
        <v>128</v>
      </c>
      <c r="T8" s="57" t="s">
        <v>129</v>
      </c>
      <c r="U8" s="58">
        <v>3225</v>
      </c>
      <c r="V8" s="58">
        <v>84</v>
      </c>
      <c r="W8" s="58">
        <v>100</v>
      </c>
      <c r="X8" s="57" t="s">
        <v>130</v>
      </c>
      <c r="Y8" s="59">
        <v>183.5</v>
      </c>
      <c r="Z8" s="59">
        <v>161.4</v>
      </c>
      <c r="AA8" s="59">
        <v>81.3</v>
      </c>
      <c r="AB8" s="59">
        <v>143.9</v>
      </c>
      <c r="AC8" s="59">
        <v>206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45.5</v>
      </c>
      <c r="BG8" s="59">
        <v>38</v>
      </c>
      <c r="BH8" s="59">
        <v>-22.3</v>
      </c>
      <c r="BI8" s="59">
        <v>30.5</v>
      </c>
      <c r="BJ8" s="59">
        <v>51.5</v>
      </c>
      <c r="BK8" s="59">
        <v>33.6</v>
      </c>
      <c r="BL8" s="59">
        <v>-122.5</v>
      </c>
      <c r="BM8" s="59">
        <v>8.5</v>
      </c>
      <c r="BN8" s="59">
        <v>26.6</v>
      </c>
      <c r="BO8" s="59">
        <v>36.5</v>
      </c>
      <c r="BP8" s="56">
        <v>-55.6</v>
      </c>
      <c r="BQ8" s="60">
        <v>642</v>
      </c>
      <c r="BR8" s="60">
        <v>486</v>
      </c>
      <c r="BS8" s="60">
        <v>-326</v>
      </c>
      <c r="BT8" s="61">
        <v>1208</v>
      </c>
      <c r="BU8" s="61">
        <v>2502</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177926</v>
      </c>
      <c r="CN8" s="58">
        <v>34650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65.5</v>
      </c>
      <c r="DL8" s="59">
        <v>58.6</v>
      </c>
      <c r="DM8" s="59">
        <v>22.6</v>
      </c>
      <c r="DN8" s="59">
        <v>39.299999999999997</v>
      </c>
      <c r="DO8" s="59">
        <v>46.4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2025-01-28T06:13:26Z</cp:lastPrinted>
  <dcterms:created xsi:type="dcterms:W3CDTF">2024-12-19T01:05:11Z</dcterms:created>
  <dcterms:modified xsi:type="dcterms:W3CDTF">2025-01-28T06:13:29Z</dcterms:modified>
  <cp:category/>
</cp:coreProperties>
</file>