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ydomain\svfile\市街地整備課\01業務\001業務係\012駐車場関連\03共通\01_地方公営企業決算の状況等\経営比較分析\R6\提出物\"/>
    </mc:Choice>
  </mc:AlternateContent>
  <xr:revisionPtr revIDLastSave="0" documentId="13_ncr:1_{2F3E0A83-49FA-4C05-BEA1-EF6CE11C3CED}" xr6:coauthVersionLast="47" xr6:coauthVersionMax="47" xr10:uidLastSave="{00000000-0000-0000-0000-000000000000}"/>
  <workbookProtection workbookAlgorithmName="SHA-512" workbookHashValue="7qi1xJk04en2NEfWCiIpP2nnbEnTwSIVcYtSPVA4GE4UFnSNa1k6g0rvuXxdMZ+PKTHzbNXLMZYlRJY2Esuddw==" workbookSaltValue="ihMYRe3BIxTLRKhfmi6RC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B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GL76" i="4" l="1"/>
  <c r="U51" i="4"/>
  <c r="EL30" i="4"/>
  <c r="U30" i="4"/>
  <c r="R76" i="4"/>
  <c r="JC51" i="4"/>
  <c r="KA76" i="4"/>
  <c r="EL51" i="4"/>
  <c r="JC30" i="4"/>
  <c r="F11" i="5"/>
  <c r="C11" i="5"/>
  <c r="D11" i="5"/>
  <c r="E11" i="5"/>
  <c r="AV76" i="4" l="1"/>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 r="LT76" i="4"/>
  <c r="GQ51" i="4"/>
  <c r="LH30" i="4"/>
  <c r="IE76" i="4"/>
  <c r="BZ51" i="4"/>
  <c r="GQ30" i="4"/>
  <c r="BZ30" i="4"/>
  <c r="BK76" i="4"/>
  <c r="LH51"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<sst xmlns="http://schemas.openxmlformats.org/spreadsheetml/2006/main" count="278" uniqueCount="127">
  <si>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</si>
  <si>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</si>
  <si>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</si>
  <si>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</si>
  <si>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</si>
  <si>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</si>
  <si>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</si>
  <si>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</si>
  <si>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</si>
  <si>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</si>
  <si>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</si>
  <si>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</si>
  <si>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</si>
  <si>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</si>
  <si>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</si>
  <si>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</si>
  <si>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</si>
  <si>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</si>
  <si>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</si>
  <si>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</si>
  <si>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</si>
  <si>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</si>
  <si>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</si>
  <si>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</si>
  <si>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</si>
  <si>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</si>
  <si>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</si>
  <si>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</si>
  <si>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</si>
  <si>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</si>
  <si>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</si>
  <si>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</si>
  <si>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</si>
  <si>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</si>
  <si>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</si>
  <si>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</si>
  <si>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</si>
  <si>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</si>
  <si>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</si>
  <si>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</si>
  <si>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</si>
  <si>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</si>
  <si>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</si>
  <si>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</si>
  <si>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</si>
  <si>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</si>
  <si>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</si>
  <si>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</si>
  <si>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</si>
  <si>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</si>
  <si>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</si>
  <si>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</si>
  <si>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</si>
  <si>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</si>
  <si>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</si>
  <si>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</si>
  <si>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</si>
  <si>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</si>
  <si>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</si>
  <si>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</si>
  <si>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</si>
  <si>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</si>
  <si>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</si>
  <si>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</si>
  <si>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</si>
  <si>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</si>
  <si>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</si>
  <si>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</si>
  <si>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</si>
  <si>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</si>
  <si>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</si>
  <si>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</si>
  <si>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</si>
  <si>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</si>
  <si>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</si>
  <si>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</si>
  <si>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</si>
  <si>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</si>
  <si>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</si>
  <si>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</si>
  <si>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</si>
  <si>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</si>
  <si>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</si>
  <si>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</si>
  <si>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</si>
  <si>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</si>
  <si>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</si>
  <si>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</si>
  <si>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</si>
  <si>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</si>
  <si>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</si>
  <si>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</si>
  <si>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</si>
  <si>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</si>
  <si>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</si>
  <si>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</si>
  <si>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</si>
  <si>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</si>
  <si>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</si>
  <si>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</si>
  <si>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</si>
  <si>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</si>
  <si>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</si>
  <si>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</si>
  <si>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</si>
  <si>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</si>
  <si>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</si>
  <si>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</si>
  <si>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</si>
  <si>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</si>
  <si>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</si>
  <si>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</si>
  <si>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</si>
  <si>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</si>
  <si>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</si>
  <si>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</si>
  <si>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</si>
  <si>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</si>
  <si>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</si>
  <si>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</si>
  <si>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</si>
  <si>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</si>
  <si>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</si>
  <si>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施設に求められる性能の維持を目的とした長寿命化計画に基づいて算出しています。駐車場内の工事や修繕は必要に応じて定期的に行っていき、施設の耐久性・安全性を高めることで、利用者の満足度向上に努めます。
　資産全体から、現在の立地に必要不可欠なものと考えており、引き続き民間のノウハウを活用し、効果的かつ効率的な運営を行い、資産価値の向上に努めます。
　</t>
    <phoneticPr fontId="5"/>
  </si>
  <si>
    <t>　本駐車場の利用状況（⑪稼働率）につきましては、令和２年度は新型コロナウイルス感染症による緊急事態宣言等の影響により減少しましたが、令和３年度以降は増加しました。全国平均値や類似施設平均値と比較すると低調となっていますが、新型コロナウイルス感染症による影響も落ち着いてきているため、今後は一時利用者の増加の見込みや、通勤等のためにパークアンドライド利用する定期利用者数が年々増加していることから、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phoneticPr fontId="5"/>
  </si>
  <si>
    <t>　本駐車場全体としては、各種全国平均値等より低い項目が見られますが、①収益的収支比率は令和２年度を除き100％を超えており、他会計からの繰入を行わない独立採算制を保っていることから、健全な経営が行われていると判断しています。また周辺の類似駐車施設と比較しても料金設定は妥当であり、定期利用者数も増加していることから、今後も安定した収益を見込んでい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数及び収益の増加に努めます。</t>
    <phoneticPr fontId="5"/>
  </si>
  <si>
    <t>　本駐車場の経営につきましては、健全に運営できていると判断しています。
　令和５年度の①収益的収支比率については、新型コロナウイルス感染症の影響が落ち着き、前年度に引き続き安定した収入を得ていたため、100％を越えました。また、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中心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86" eb="88">
      <t>アンテイ</t>
    </rPh>
    <rPh sb="93" eb="94">
      <t>エ</t>
    </rPh>
    <rPh sb="105" eb="106">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</si>
</sst>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184.4</c:v>
                </c:pt>
                <c:pt idx="1">
                  <c:v>83.2</c:v>
                </c:pt>
                <c:pt idx="2">
                  <c:v>117.7</c:v>
                </c:pt>
                <c:pt idx="3">
                  <c:v>168.4</c:v>
                </c:pt>
                <c:pt idx="4">
                  <c:v>139.19999999999999</c:v>
                </c:pt>
              </c:numCache>
            </c:numRef>
          </c:val>
          <c:extLst>
            <c:ext xmlns:c16="http://schemas.microsoft.com/office/drawing/2014/chart" uri="{C3380CC4-5D6E-409C-BE32-E72D297353CC}">
              <c16:uniqueId val="{00000000-A068-4C02-A98F-01F36CFF76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068-4C02-A98F-01F36CFF760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140</c:v>
                </c:pt>
                <c:pt idx="1">
                  <c:v>188</c:v>
                </c:pt>
                <c:pt idx="2">
                  <c:v>123.2</c:v>
                </c:pt>
                <c:pt idx="3">
                  <c:v>79.5</c:v>
                </c:pt>
                <c:pt idx="4">
                  <c:v>52.2</c:v>
                </c:pt>
              </c:numCache>
            </c:numRef>
          </c:val>
          <c:extLst>
            <c:ext xmlns:c16="http://schemas.microsoft.com/office/drawing/2014/chart" uri="{C3380CC4-5D6E-409C-BE32-E72D297353CC}">
              <c16:uniqueId val="{00000000-12CB-4D7F-9BB1-272F4835EA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2CB-4D7F-9BB1-272F4835EA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98C-4938-8E6C-8EB5CBDC53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8C-4938-8E6C-8EB5CBDC53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77E-407A-A97C-884F63EA03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7E-407A-A97C-884F63EA03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3C-4CA4-9159-225229CAE2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233C-4CA4-9159-225229CAE2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7C-4DB7-BEE3-FB5EFE01ED9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FF7C-4DB7-BEE3-FB5EFE01ED9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98.3</c:v>
                </c:pt>
                <c:pt idx="1">
                  <c:v>76.2</c:v>
                </c:pt>
                <c:pt idx="2">
                  <c:v>81.599999999999994</c:v>
                </c:pt>
                <c:pt idx="3">
                  <c:v>89.9</c:v>
                </c:pt>
                <c:pt idx="4">
                  <c:v>96.3</c:v>
                </c:pt>
              </c:numCache>
            </c:numRef>
          </c:val>
          <c:extLst>
            <c:ext xmlns:c16="http://schemas.microsoft.com/office/drawing/2014/chart" uri="{C3380CC4-5D6E-409C-BE32-E72D297353CC}">
              <c16:uniqueId val="{00000000-54C5-4992-AA00-EC03ED68F6B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4C5-4992-AA00-EC03ED68F6B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73.5</c:v>
                </c:pt>
                <c:pt idx="1">
                  <c:v>28</c:v>
                </c:pt>
                <c:pt idx="2">
                  <c:v>53.8</c:v>
                </c:pt>
                <c:pt idx="3">
                  <c:v>58.6</c:v>
                </c:pt>
                <c:pt idx="4">
                  <c:v>66.2</c:v>
                </c:pt>
              </c:numCache>
            </c:numRef>
          </c:val>
          <c:extLst>
            <c:ext xmlns:c16="http://schemas.microsoft.com/office/drawing/2014/chart" uri="{C3380CC4-5D6E-409C-BE32-E72D297353CC}">
              <c16:uniqueId val="{00000000-F033-4711-A4FA-61BFBFBE0A6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033-4711-A4FA-61BFBFBE0A6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59060</c:v>
                </c:pt>
                <c:pt idx="1">
                  <c:v>13100</c:v>
                </c:pt>
                <c:pt idx="2">
                  <c:v>30671</c:v>
                </c:pt>
                <c:pt idx="3">
                  <c:v>41528</c:v>
                </c:pt>
                <c:pt idx="4">
                  <c:v>48917</c:v>
                </c:pt>
              </c:numCache>
            </c:numRef>
          </c:val>
          <c:extLst>
            <c:ext xmlns:c16="http://schemas.microsoft.com/office/drawing/2014/chart" uri="{C3380CC4-5D6E-409C-BE32-E72D297353CC}">
              <c16:uniqueId val="{00000000-D562-4768-A1E0-7FCF2E1A11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562-4768-A1E0-7FCF2E1A11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愛知県豊川市　豊川市豊川駅東駐車場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17829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656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f>データ!Y7</f>
        <v>184.4</v>
      </c>
      <c r="V31" s="113"/>
      <c r="W31" s="113"/>
      <c r="X31" s="113"/>
      <c r="Y31" s="113"/>
      <c r="Z31" s="113"/>
      <c r="AA31" s="113"/>
      <c r="AB31" s="113"/>
      <c r="AC31" s="113"/>
      <c r="AD31" s="113"/>
      <c r="AE31" s="113"/>
      <c r="AF31" s="113"/>
      <c r="AG31" s="113"/>
      <c r="AH31" s="113"/>
      <c r="AI31" s="113"/>
      <c r="AJ31" s="113"/>
      <c r="AK31" s="113"/>
      <c r="AL31" s="113"/>
      <c r="AM31" s="113"/>
      <c r="AN31" s="113">
        <f>データ!Z7</f>
        <v>83.2</v>
      </c>
      <c r="AO31" s="113"/>
      <c r="AP31" s="113"/>
      <c r="AQ31" s="113"/>
      <c r="AR31" s="113"/>
      <c r="AS31" s="113"/>
      <c r="AT31" s="113"/>
      <c r="AU31" s="113"/>
      <c r="AV31" s="113"/>
      <c r="AW31" s="113"/>
      <c r="AX31" s="113"/>
      <c r="AY31" s="113"/>
      <c r="AZ31" s="113"/>
      <c r="BA31" s="113"/>
      <c r="BB31" s="113"/>
      <c r="BC31" s="113"/>
      <c r="BD31" s="113"/>
      <c r="BE31" s="113"/>
      <c r="BF31" s="113"/>
      <c r="BG31" s="113">
        <f>データ!AA7</f>
        <v>117.7</v>
      </c>
      <c r="BH31" s="113"/>
      <c r="BI31" s="113"/>
      <c r="BJ31" s="113"/>
      <c r="BK31" s="113"/>
      <c r="BL31" s="113"/>
      <c r="BM31" s="113"/>
      <c r="BN31" s="113"/>
      <c r="BO31" s="113"/>
      <c r="BP31" s="113"/>
      <c r="BQ31" s="113"/>
      <c r="BR31" s="113"/>
      <c r="BS31" s="113"/>
      <c r="BT31" s="113"/>
      <c r="BU31" s="113"/>
      <c r="BV31" s="113"/>
      <c r="BW31" s="113"/>
      <c r="BX31" s="113"/>
      <c r="BY31" s="113"/>
      <c r="BZ31" s="113">
        <f>データ!AB7</f>
        <v>168.4</v>
      </c>
      <c r="CA31" s="113"/>
      <c r="CB31" s="113"/>
      <c r="CC31" s="113"/>
      <c r="CD31" s="113"/>
      <c r="CE31" s="113"/>
      <c r="CF31" s="113"/>
      <c r="CG31" s="113"/>
      <c r="CH31" s="113"/>
      <c r="CI31" s="113"/>
      <c r="CJ31" s="113"/>
      <c r="CK31" s="113"/>
      <c r="CL31" s="113"/>
      <c r="CM31" s="113"/>
      <c r="CN31" s="113"/>
      <c r="CO31" s="113"/>
      <c r="CP31" s="113"/>
      <c r="CQ31" s="113"/>
      <c r="CR31" s="113"/>
      <c r="CS31" s="113">
        <f>データ!AC7</f>
        <v>139.19999999999999</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98.3</v>
      </c>
      <c r="JD31" s="115"/>
      <c r="JE31" s="115"/>
      <c r="JF31" s="115"/>
      <c r="JG31" s="115"/>
      <c r="JH31" s="115"/>
      <c r="JI31" s="115"/>
      <c r="JJ31" s="115"/>
      <c r="JK31" s="115"/>
      <c r="JL31" s="115"/>
      <c r="JM31" s="115"/>
      <c r="JN31" s="115"/>
      <c r="JO31" s="115"/>
      <c r="JP31" s="115"/>
      <c r="JQ31" s="115"/>
      <c r="JR31" s="115"/>
      <c r="JS31" s="115"/>
      <c r="JT31" s="115"/>
      <c r="JU31" s="116"/>
      <c r="JV31" s="114">
        <f>データ!DL7</f>
        <v>76.2</v>
      </c>
      <c r="JW31" s="115"/>
      <c r="JX31" s="115"/>
      <c r="JY31" s="115"/>
      <c r="JZ31" s="115"/>
      <c r="KA31" s="115"/>
      <c r="KB31" s="115"/>
      <c r="KC31" s="115"/>
      <c r="KD31" s="115"/>
      <c r="KE31" s="115"/>
      <c r="KF31" s="115"/>
      <c r="KG31" s="115"/>
      <c r="KH31" s="115"/>
      <c r="KI31" s="115"/>
      <c r="KJ31" s="115"/>
      <c r="KK31" s="115"/>
      <c r="KL31" s="115"/>
      <c r="KM31" s="115"/>
      <c r="KN31" s="116"/>
      <c r="KO31" s="114">
        <f>データ!DM7</f>
        <v>81.599999999999994</v>
      </c>
      <c r="KP31" s="115"/>
      <c r="KQ31" s="115"/>
      <c r="KR31" s="115"/>
      <c r="KS31" s="115"/>
      <c r="KT31" s="115"/>
      <c r="KU31" s="115"/>
      <c r="KV31" s="115"/>
      <c r="KW31" s="115"/>
      <c r="KX31" s="115"/>
      <c r="KY31" s="115"/>
      <c r="KZ31" s="115"/>
      <c r="LA31" s="115"/>
      <c r="LB31" s="115"/>
      <c r="LC31" s="115"/>
      <c r="LD31" s="115"/>
      <c r="LE31" s="115"/>
      <c r="LF31" s="115"/>
      <c r="LG31" s="116"/>
      <c r="LH31" s="114">
        <f>データ!DN7</f>
        <v>89.9</v>
      </c>
      <c r="LI31" s="115"/>
      <c r="LJ31" s="115"/>
      <c r="LK31" s="115"/>
      <c r="LL31" s="115"/>
      <c r="LM31" s="115"/>
      <c r="LN31" s="115"/>
      <c r="LO31" s="115"/>
      <c r="LP31" s="115"/>
      <c r="LQ31" s="115"/>
      <c r="LR31" s="115"/>
      <c r="LS31" s="115"/>
      <c r="LT31" s="115"/>
      <c r="LU31" s="115"/>
      <c r="LV31" s="115"/>
      <c r="LW31" s="115"/>
      <c r="LX31" s="115"/>
      <c r="LY31" s="115"/>
      <c r="LZ31" s="116"/>
      <c r="MA31" s="114">
        <f>データ!DO7</f>
        <v>96.3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73.5</v>
      </c>
      <c r="EM52" s="113"/>
      <c r="EN52" s="113"/>
      <c r="EO52" s="113"/>
      <c r="EP52" s="113"/>
      <c r="EQ52" s="113"/>
      <c r="ER52" s="113"/>
      <c r="ES52" s="113"/>
      <c r="ET52" s="113"/>
      <c r="EU52" s="113"/>
      <c r="EV52" s="113"/>
      <c r="EW52" s="113"/>
      <c r="EX52" s="113"/>
      <c r="EY52" s="113"/>
      <c r="EZ52" s="113"/>
      <c r="FA52" s="113"/>
      <c r="FB52" s="113"/>
      <c r="FC52" s="113"/>
      <c r="FD52" s="113"/>
      <c r="FE52" s="113">
        <f>データ!BG7</f>
        <v>28</v>
      </c>
      <c r="FF52" s="113"/>
      <c r="FG52" s="113"/>
      <c r="FH52" s="113"/>
      <c r="FI52" s="113"/>
      <c r="FJ52" s="113"/>
      <c r="FK52" s="113"/>
      <c r="FL52" s="113"/>
      <c r="FM52" s="113"/>
      <c r="FN52" s="113"/>
      <c r="FO52" s="113"/>
      <c r="FP52" s="113"/>
      <c r="FQ52" s="113"/>
      <c r="FR52" s="113"/>
      <c r="FS52" s="113"/>
      <c r="FT52" s="113"/>
      <c r="FU52" s="113"/>
      <c r="FV52" s="113"/>
      <c r="FW52" s="113"/>
      <c r="FX52" s="113">
        <f>データ!BH7</f>
        <v>53.8</v>
      </c>
      <c r="FY52" s="113"/>
      <c r="FZ52" s="113"/>
      <c r="GA52" s="113"/>
      <c r="GB52" s="113"/>
      <c r="GC52" s="113"/>
      <c r="GD52" s="113"/>
      <c r="GE52" s="113"/>
      <c r="GF52" s="113"/>
      <c r="GG52" s="113"/>
      <c r="GH52" s="113"/>
      <c r="GI52" s="113"/>
      <c r="GJ52" s="113"/>
      <c r="GK52" s="113"/>
      <c r="GL52" s="113"/>
      <c r="GM52" s="113"/>
      <c r="GN52" s="113"/>
      <c r="GO52" s="113"/>
      <c r="GP52" s="113"/>
      <c r="GQ52" s="113">
        <f>データ!BI7</f>
        <v>58.6</v>
      </c>
      <c r="GR52" s="113"/>
      <c r="GS52" s="113"/>
      <c r="GT52" s="113"/>
      <c r="GU52" s="113"/>
      <c r="GV52" s="113"/>
      <c r="GW52" s="113"/>
      <c r="GX52" s="113"/>
      <c r="GY52" s="113"/>
      <c r="GZ52" s="113"/>
      <c r="HA52" s="113"/>
      <c r="HB52" s="113"/>
      <c r="HC52" s="113"/>
      <c r="HD52" s="113"/>
      <c r="HE52" s="113"/>
      <c r="HF52" s="113"/>
      <c r="HG52" s="113"/>
      <c r="HH52" s="113"/>
      <c r="HI52" s="113"/>
      <c r="HJ52" s="113">
        <f>データ!BJ7</f>
        <v>66.2</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59060</v>
      </c>
      <c r="JD52" s="120"/>
      <c r="JE52" s="120"/>
      <c r="JF52" s="120"/>
      <c r="JG52" s="120"/>
      <c r="JH52" s="120"/>
      <c r="JI52" s="120"/>
      <c r="JJ52" s="120"/>
      <c r="JK52" s="120"/>
      <c r="JL52" s="120"/>
      <c r="JM52" s="120"/>
      <c r="JN52" s="120"/>
      <c r="JO52" s="120"/>
      <c r="JP52" s="120"/>
      <c r="JQ52" s="120"/>
      <c r="JR52" s="120"/>
      <c r="JS52" s="120"/>
      <c r="JT52" s="120"/>
      <c r="JU52" s="120"/>
      <c r="JV52" s="120">
        <f>データ!BR7</f>
        <v>13100</v>
      </c>
      <c r="JW52" s="120"/>
      <c r="JX52" s="120"/>
      <c r="JY52" s="120"/>
      <c r="JZ52" s="120"/>
      <c r="KA52" s="120"/>
      <c r="KB52" s="120"/>
      <c r="KC52" s="120"/>
      <c r="KD52" s="120"/>
      <c r="KE52" s="120"/>
      <c r="KF52" s="120"/>
      <c r="KG52" s="120"/>
      <c r="KH52" s="120"/>
      <c r="KI52" s="120"/>
      <c r="KJ52" s="120"/>
      <c r="KK52" s="120"/>
      <c r="KL52" s="120"/>
      <c r="KM52" s="120"/>
      <c r="KN52" s="120"/>
      <c r="KO52" s="120">
        <f>データ!BS7</f>
        <v>30671</v>
      </c>
      <c r="KP52" s="120"/>
      <c r="KQ52" s="120"/>
      <c r="KR52" s="120"/>
      <c r="KS52" s="120"/>
      <c r="KT52" s="120"/>
      <c r="KU52" s="120"/>
      <c r="KV52" s="120"/>
      <c r="KW52" s="120"/>
      <c r="KX52" s="120"/>
      <c r="KY52" s="120"/>
      <c r="KZ52" s="120"/>
      <c r="LA52" s="120"/>
      <c r="LB52" s="120"/>
      <c r="LC52" s="120"/>
      <c r="LD52" s="120"/>
      <c r="LE52" s="120"/>
      <c r="LF52" s="120"/>
      <c r="LG52" s="120"/>
      <c r="LH52" s="120">
        <f>データ!BT7</f>
        <v>41528</v>
      </c>
      <c r="LI52" s="120"/>
      <c r="LJ52" s="120"/>
      <c r="LK52" s="120"/>
      <c r="LL52" s="120"/>
      <c r="LM52" s="120"/>
      <c r="LN52" s="120"/>
      <c r="LO52" s="120"/>
      <c r="LP52" s="120"/>
      <c r="LQ52" s="120"/>
      <c r="LR52" s="120"/>
      <c r="LS52" s="120"/>
      <c r="LT52" s="120"/>
      <c r="LU52" s="120"/>
      <c r="LV52" s="120"/>
      <c r="LW52" s="120"/>
      <c r="LX52" s="120"/>
      <c r="LY52" s="120"/>
      <c r="LZ52" s="120"/>
      <c r="MA52" s="120">
        <f>データ!BU7</f>
        <v>48917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1430807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270550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140</v>
      </c>
      <c r="KB77" s="115"/>
      <c r="KC77" s="115"/>
      <c r="KD77" s="115"/>
      <c r="KE77" s="115"/>
      <c r="KF77" s="115"/>
      <c r="KG77" s="115"/>
      <c r="KH77" s="115"/>
      <c r="KI77" s="115"/>
      <c r="KJ77" s="115"/>
      <c r="KK77" s="115"/>
      <c r="KL77" s="115"/>
      <c r="KM77" s="115"/>
      <c r="KN77" s="115"/>
      <c r="KO77" s="116"/>
      <c r="KP77" s="114">
        <f>データ!DA7</f>
        <v>188</v>
      </c>
      <c r="KQ77" s="115"/>
      <c r="KR77" s="115"/>
      <c r="KS77" s="115"/>
      <c r="KT77" s="115"/>
      <c r="KU77" s="115"/>
      <c r="KV77" s="115"/>
      <c r="KW77" s="115"/>
      <c r="KX77" s="115"/>
      <c r="KY77" s="115"/>
      <c r="KZ77" s="115"/>
      <c r="LA77" s="115"/>
      <c r="LB77" s="115"/>
      <c r="LC77" s="115"/>
      <c r="LD77" s="116"/>
      <c r="LE77" s="114">
        <f>データ!DB7</f>
        <v>123.2</v>
      </c>
      <c r="LF77" s="115"/>
      <c r="LG77" s="115"/>
      <c r="LH77" s="115"/>
      <c r="LI77" s="115"/>
      <c r="LJ77" s="115"/>
      <c r="LK77" s="115"/>
      <c r="LL77" s="115"/>
      <c r="LM77" s="115"/>
      <c r="LN77" s="115"/>
      <c r="LO77" s="115"/>
      <c r="LP77" s="115"/>
      <c r="LQ77" s="115"/>
      <c r="LR77" s="115"/>
      <c r="LS77" s="116"/>
      <c r="LT77" s="114">
        <f>データ!DC7</f>
        <v>79.5</v>
      </c>
      <c r="LU77" s="115"/>
      <c r="LV77" s="115"/>
      <c r="LW77" s="115"/>
      <c r="LX77" s="115"/>
      <c r="LY77" s="115"/>
      <c r="LZ77" s="115"/>
      <c r="MA77" s="115"/>
      <c r="MB77" s="115"/>
      <c r="MC77" s="115"/>
      <c r="MD77" s="115"/>
      <c r="ME77" s="115"/>
      <c r="MF77" s="115"/>
      <c r="MG77" s="115"/>
      <c r="MH77" s="116"/>
      <c r="MI77" s="114">
        <f>データ!DD7</f>
        <v>52.2</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O1dfkuo14RE+DxR8jKdDgrcA0VIz7wiw0PjYmwUV7m5GSSamqni5jZImFcmGSWN16dGPlzUIx1+DiXCtN7bDQ==" saltValue="wL9NqmWzPIyY9yJuEvAAd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232076</v>
      </c>
      <c r="D6" s="48">
        <f t="shared" si="1"/>
        <v>47</v>
      </c>
      <c r="E6" s="48">
        <f t="shared" si="1"/>
        <v>14</v>
      </c>
      <c r="F6" s="48">
        <f t="shared" si="1"/>
        <v>0</v>
      </c>
      <c r="G6" s="48">
        <f t="shared" si="1"/>
        <v>1</v>
      </c>
      <c r="H6" s="48" t="str">
        <f>SUBSTITUTE(H8,"　","")</f>
        <v>愛知県豊川市</v>
      </c>
      <c r="I6" s="48" t="str">
        <f t="shared" si="1"/>
        <v>豊川市豊川駅東駐車場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駅</v>
      </c>
      <c r="T6" s="50" t="str">
        <f t="shared" si="1"/>
        <v>無</v>
      </c>
      <c r="U6" s="51">
        <f t="shared" si="1"/>
        <v>17829</v>
      </c>
      <c r="V6" s="51">
        <f t="shared" si="1"/>
        <v>656</v>
      </c>
      <c r="W6" s="51">
        <f t="shared" si="1"/>
        <v>500</v>
      </c>
      <c r="X6" s="50" t="str">
        <f t="shared" si="1"/>
        <v>代行制</v>
      </c>
      <c r="Y6" s="52">
        <f>IF(Y8="-",NA(),Y8)</f>
        <v>184.4</v>
      </c>
      <c r="Z6" s="52">
        <f t="shared" ref="Z6:AH6" si="2">IF(Z8="-",NA(),Z8)</f>
        <v>83.2</v>
      </c>
      <c r="AA6" s="52">
        <f t="shared" si="2"/>
        <v>117.7</v>
      </c>
      <c r="AB6" s="52">
        <f t="shared" si="2"/>
        <v>168.4</v>
      </c>
      <c r="AC6" s="52">
        <f t="shared" si="2"/>
        <v>139.19999999999999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73.5</v>
      </c>
      <c r="BG6" s="52">
        <f t="shared" ref="BG6:BO6" si="5">IF(BG8="-",NA(),BG8)</f>
        <v>28</v>
      </c>
      <c r="BH6" s="52">
        <f t="shared" si="5"/>
        <v>53.8</v>
      </c>
      <c r="BI6" s="52">
        <f t="shared" si="5"/>
        <v>58.6</v>
      </c>
      <c r="BJ6" s="52">
        <f t="shared" si="5"/>
        <v>66.2</v>
      </c>
      <c r="BK6" s="52">
        <f t="shared" si="5"/>
        <v>13.5</v>
      </c>
      <c r="BL6" s="52">
        <f t="shared" si="5"/>
        <v>7.1</v>
      </c>
      <c r="BM6" s="52">
        <f t="shared" si="5"/>
        <v>5.6</v>
      </c>
      <c r="BN6" s="52">
        <f t="shared" si="5"/>
        <v>18.100000000000001</v>
      </c>
      <c r="BO6" s="52">
        <f t="shared" si="5"/>
        <v>22.7</v>
      </c>
      <c r="BP6" s="49" t="str">
        <f>IF(BP8="-","",IF(BP8="-","【-】","【"&amp;SUBSTITUTE(TEXT(BP8,"#,##0.0"),"-","△")&amp;"】"))</f>
        <v>【△55.6】</v>
      </c>
      <c r="BQ6" s="53">
        <f>IF(BQ8="-",NA(),BQ8)</f>
        <v>59060</v>
      </c>
      <c r="BR6" s="53">
        <f t="shared" ref="BR6:BZ6" si="6">IF(BR8="-",NA(),BR8)</f>
        <v>13100</v>
      </c>
      <c r="BS6" s="53">
        <f t="shared" si="6"/>
        <v>30671</v>
      </c>
      <c r="BT6" s="53">
        <f t="shared" si="6"/>
        <v>41528</v>
      </c>
      <c r="BU6" s="53">
        <f t="shared" si="6"/>
        <v>48917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1430807</v>
      </c>
      <c r="CN6" s="51">
        <f t="shared" si="7"/>
        <v>270550</v>
      </c>
      <c r="CO6" s="52"/>
      <c r="CP6" s="52"/>
      <c r="CQ6" s="52"/>
      <c r="CR6" s="52"/>
      <c r="CS6" s="52"/>
      <c r="CT6" s="52"/>
      <c r="CU6" s="52"/>
      <c r="CV6" s="52"/>
      <c r="CW6" s="52"/>
      <c r="CX6" s="52"/>
      <c r="CY6" s="49" t="s">
        <v>102</v>
      </c>
      <c r="CZ6" s="52">
        <f>IF(CZ8="-",NA(),CZ8)</f>
        <v>140</v>
      </c>
      <c r="DA6" s="52">
        <f t="shared" ref="DA6:DI6" si="8">IF(DA8="-",NA(),DA8)</f>
        <v>188</v>
      </c>
      <c r="DB6" s="52">
        <f t="shared" si="8"/>
        <v>123.2</v>
      </c>
      <c r="DC6" s="52">
        <f t="shared" si="8"/>
        <v>79.5</v>
      </c>
      <c r="DD6" s="52">
        <f t="shared" si="8"/>
        <v>52.2</v>
      </c>
      <c r="DE6" s="52">
        <f t="shared" si="8"/>
        <v>1263.5</v>
      </c>
      <c r="DF6" s="52">
        <f t="shared" si="8"/>
        <v>108.5</v>
      </c>
      <c r="DG6" s="52">
        <f t="shared" si="8"/>
        <v>136.19999999999999</v>
      </c>
      <c r="DH6" s="52">
        <f t="shared" si="8"/>
        <v>104.8</v>
      </c>
      <c r="DI6" s="52">
        <f t="shared" si="8"/>
        <v>80.7</v>
      </c>
      <c r="DJ6" s="49" t="str">
        <f>IF(DJ8="-","",IF(DJ8="-","【-】","【"&amp;SUBSTITUTE(TEXT(DJ8,"#,##0.0"),"-","△")&amp;"】"))</f>
        <v>【79.0】</v>
      </c>
      <c r="DK6" s="52">
        <f>IF(DK8="-",NA(),DK8)</f>
        <v>98.3</v>
      </c>
      <c r="DL6" s="52">
        <f t="shared" ref="DL6:DT6" si="9">IF(DL8="-",NA(),DL8)</f>
        <v>76.2</v>
      </c>
      <c r="DM6" s="52">
        <f t="shared" si="9"/>
        <v>81.599999999999994</v>
      </c>
      <c r="DN6" s="52">
        <f t="shared" si="9"/>
        <v>89.9</v>
      </c>
      <c r="DO6" s="52">
        <f t="shared" si="9"/>
        <v>96.3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103</v>
      </c>
      <c r="B7" s="48">
        <f t="shared" ref="B7:X7" si="10">B8</f>
        <v>2023</v>
      </c>
      <c r="C7" s="48">
        <f t="shared" si="10"/>
        <v>232076</v>
      </c>
      <c r="D7" s="48">
        <f t="shared" si="10"/>
        <v>47</v>
      </c>
      <c r="E7" s="48">
        <f t="shared" si="10"/>
        <v>14</v>
      </c>
      <c r="F7" s="48">
        <f t="shared" si="10"/>
        <v>0</v>
      </c>
      <c r="G7" s="48">
        <f t="shared" si="10"/>
        <v>1</v>
      </c>
      <c r="H7" s="48" t="str">
        <f t="shared" si="10"/>
        <v>愛知県　豊川市</v>
      </c>
      <c r="I7" s="48" t="str">
        <f t="shared" si="10"/>
        <v>豊川市豊川駅東駐車場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駅</v>
      </c>
      <c r="T7" s="50" t="str">
        <f t="shared" si="10"/>
        <v>無</v>
      </c>
      <c r="U7" s="51">
        <f t="shared" si="10"/>
        <v>17829</v>
      </c>
      <c r="V7" s="51">
        <f t="shared" si="10"/>
        <v>656</v>
      </c>
      <c r="W7" s="51">
        <f t="shared" si="10"/>
        <v>500</v>
      </c>
      <c r="X7" s="50" t="str">
        <f t="shared" si="10"/>
        <v>代行制</v>
      </c>
      <c r="Y7" s="52">
        <f>Y8</f>
        <v>184.4</v>
      </c>
      <c r="Z7" s="52">
        <f t="shared" ref="Z7:AH7" si="11">Z8</f>
        <v>83.2</v>
      </c>
      <c r="AA7" s="52">
        <f t="shared" si="11"/>
        <v>117.7</v>
      </c>
      <c r="AB7" s="52">
        <f t="shared" si="11"/>
        <v>168.4</v>
      </c>
      <c r="AC7" s="52">
        <f t="shared" si="11"/>
        <v>139.19999999999999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73.5</v>
      </c>
      <c r="BG7" s="52">
        <f t="shared" ref="BG7:BO7" si="14">BG8</f>
        <v>28</v>
      </c>
      <c r="BH7" s="52">
        <f t="shared" si="14"/>
        <v>53.8</v>
      </c>
      <c r="BI7" s="52">
        <f t="shared" si="14"/>
        <v>58.6</v>
      </c>
      <c r="BJ7" s="52">
        <f t="shared" si="14"/>
        <v>66.2</v>
      </c>
      <c r="BK7" s="52">
        <f t="shared" si="14"/>
        <v>13.5</v>
      </c>
      <c r="BL7" s="52">
        <f t="shared" si="14"/>
        <v>7.1</v>
      </c>
      <c r="BM7" s="52">
        <f t="shared" si="14"/>
        <v>5.6</v>
      </c>
      <c r="BN7" s="52">
        <f t="shared" si="14"/>
        <v>18.100000000000001</v>
      </c>
      <c r="BO7" s="52">
        <f t="shared" si="14"/>
        <v>22.7</v>
      </c>
      <c r="BP7" s="49"/>
      <c r="BQ7" s="53">
        <f>BQ8</f>
        <v>59060</v>
      </c>
      <c r="BR7" s="53">
        <f t="shared" ref="BR7:BZ7" si="15">BR8</f>
        <v>13100</v>
      </c>
      <c r="BS7" s="53">
        <f t="shared" si="15"/>
        <v>30671</v>
      </c>
      <c r="BT7" s="53">
        <f t="shared" si="15"/>
        <v>41528</v>
      </c>
      <c r="BU7" s="53">
        <f t="shared" si="15"/>
        <v>48917</v>
      </c>
      <c r="BV7" s="53">
        <f t="shared" si="15"/>
        <v>22466</v>
      </c>
      <c r="BW7" s="53">
        <f t="shared" si="15"/>
        <v>4211</v>
      </c>
      <c r="BX7" s="53">
        <f t="shared" si="15"/>
        <v>10653</v>
      </c>
      <c r="BY7" s="53">
        <f t="shared" si="15"/>
        <v>17717</v>
      </c>
      <c r="BZ7" s="53">
        <f t="shared" si="15"/>
        <v>21349</v>
      </c>
      <c r="CA7" s="51"/>
      <c r="CB7" s="52" t="s">
        <v>104</v>
      </c>
      <c r="CC7" s="52" t="s">
        <v>104</v>
      </c>
      <c r="CD7" s="52" t="s">
        <v>104</v>
      </c>
      <c r="CE7" s="52" t="s">
        <v>104</v>
      </c>
      <c r="CF7" s="52" t="s">
        <v>104</v>
      </c>
      <c r="CG7" s="52" t="s">
        <v>104</v>
      </c>
      <c r="CH7" s="52" t="s">
        <v>104</v>
      </c>
      <c r="CI7" s="52" t="s">
        <v>104</v>
      </c>
      <c r="CJ7" s="52" t="s">
        <v>104</v>
      </c>
      <c r="CK7" s="52" t="s">
        <v>101</v>
      </c>
      <c r="CL7" s="49"/>
      <c r="CM7" s="51">
        <f>CM8</f>
        <v>1430807</v>
      </c>
      <c r="CN7" s="51">
        <f>CN8</f>
        <v>270550</v>
      </c>
      <c r="CO7" s="52" t="s">
        <v>104</v>
      </c>
      <c r="CP7" s="52" t="s">
        <v>104</v>
      </c>
      <c r="CQ7" s="52" t="s">
        <v>104</v>
      </c>
      <c r="CR7" s="52" t="s">
        <v>104</v>
      </c>
      <c r="CS7" s="52" t="s">
        <v>104</v>
      </c>
      <c r="CT7" s="52" t="s">
        <v>104</v>
      </c>
      <c r="CU7" s="52" t="s">
        <v>104</v>
      </c>
      <c r="CV7" s="52" t="s">
        <v>104</v>
      </c>
      <c r="CW7" s="52" t="s">
        <v>104</v>
      </c>
      <c r="CX7" s="52" t="s">
        <v>101</v>
      </c>
      <c r="CY7" s="49"/>
      <c r="CZ7" s="52">
        <f>CZ8</f>
        <v>140</v>
      </c>
      <c r="DA7" s="52">
        <f t="shared" ref="DA7:DI7" si="16">DA8</f>
        <v>188</v>
      </c>
      <c r="DB7" s="52">
        <f t="shared" si="16"/>
        <v>123.2</v>
      </c>
      <c r="DC7" s="52">
        <f t="shared" si="16"/>
        <v>79.5</v>
      </c>
      <c r="DD7" s="52">
        <f t="shared" si="16"/>
        <v>52.2</v>
      </c>
      <c r="DE7" s="52">
        <f t="shared" si="16"/>
        <v>1263.5</v>
      </c>
      <c r="DF7" s="52">
        <f t="shared" si="16"/>
        <v>108.5</v>
      </c>
      <c r="DG7" s="52">
        <f t="shared" si="16"/>
        <v>136.19999999999999</v>
      </c>
      <c r="DH7" s="52">
        <f t="shared" si="16"/>
        <v>104.8</v>
      </c>
      <c r="DI7" s="52">
        <f t="shared" si="16"/>
        <v>80.7</v>
      </c>
      <c r="DJ7" s="49"/>
      <c r="DK7" s="52">
        <f>DK8</f>
        <v>98.3</v>
      </c>
      <c r="DL7" s="52">
        <f t="shared" ref="DL7:DT7" si="17">DL8</f>
        <v>76.2</v>
      </c>
      <c r="DM7" s="52">
        <f t="shared" si="17"/>
        <v>81.599999999999994</v>
      </c>
      <c r="DN7" s="52">
        <f t="shared" si="17"/>
        <v>89.9</v>
      </c>
      <c r="DO7" s="52">
        <f t="shared" si="17"/>
        <v>96.3</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232076</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22</v>
      </c>
      <c r="S8" s="57" t="s">
        <v>115</v>
      </c>
      <c r="T8" s="57" t="s">
        <v>116</v>
      </c>
      <c r="U8" s="58">
        <v>17829</v>
      </c>
      <c r="V8" s="58">
        <v>656</v>
      </c>
      <c r="W8" s="58">
        <v>500</v>
      </c>
      <c r="X8" s="57" t="s">
        <v>117</v>
      </c>
      <c r="Y8" s="59">
        <v>184.4</v>
      </c>
      <c r="Z8" s="59">
        <v>83.2</v>
      </c>
      <c r="AA8" s="59">
        <v>117.7</v>
      </c>
      <c r="AB8" s="59">
        <v>168.4</v>
      </c>
      <c r="AC8" s="59">
        <v>139.19999999999999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73.5</v>
      </c>
      <c r="BG8" s="59">
        <v>28</v>
      </c>
      <c r="BH8" s="59">
        <v>53.8</v>
      </c>
      <c r="BI8" s="59">
        <v>58.6</v>
      </c>
      <c r="BJ8" s="59">
        <v>66.2</v>
      </c>
      <c r="BK8" s="59">
        <v>13.5</v>
      </c>
      <c r="BL8" s="59">
        <v>7.1</v>
      </c>
      <c r="BM8" s="59">
        <v>5.6</v>
      </c>
      <c r="BN8" s="59">
        <v>18.100000000000001</v>
      </c>
      <c r="BO8" s="59">
        <v>22.7</v>
      </c>
      <c r="BP8" s="56">
        <v>-55.6</v>
      </c>
      <c r="BQ8" s="60">
        <v>59060</v>
      </c>
      <c r="BR8" s="60">
        <v>13100</v>
      </c>
      <c r="BS8" s="60">
        <v>30671</v>
      </c>
      <c r="BT8" s="61">
        <v>41528</v>
      </c>
      <c r="BU8" s="61">
        <v>48917</v>
      </c>
      <c r="BV8" s="60">
        <v>22466</v>
      </c>
      <c r="BW8" s="60">
        <v>4211</v>
      </c>
      <c r="BX8" s="60">
        <v>10653</v>
      </c>
      <c r="BY8" s="60">
        <v>17717</v>
      </c>
      <c r="BZ8" s="60">
        <v>21349</v>
      </c>
      <c r="CA8" s="58">
        <v>12639</v>
      </c>
      <c r="CB8" s="59" t="s">
        <v>109</v>
      </c>
      <c r="CC8" s="59" t="s">
        <v>109</v>
      </c>
      <c r="CD8" s="59" t="s">
        <v>109</v>
      </c>
      <c r="CE8" s="59" t="s">
        <v>109</v>
      </c>
      <c r="CF8" s="59" t="s">
        <v>109</v>
      </c>
      <c r="CG8" s="59" t="s">
        <v>109</v>
      </c>
      <c r="CH8" s="59" t="s">
        <v>109</v>
      </c>
      <c r="CI8" s="59" t="s">
        <v>109</v>
      </c>
      <c r="CJ8" s="59" t="s">
        <v>109</v>
      </c>
      <c r="CK8" s="59" t="s">
        <v>109</v>
      </c>
      <c r="CL8" s="56" t="s">
        <v>109</v>
      </c>
      <c r="CM8" s="58">
        <v>1430807</v>
      </c>
      <c r="CN8" s="58">
        <v>270550</v>
      </c>
      <c r="CO8" s="59" t="s">
        <v>109</v>
      </c>
      <c r="CP8" s="59" t="s">
        <v>109</v>
      </c>
      <c r="CQ8" s="59" t="s">
        <v>109</v>
      </c>
      <c r="CR8" s="59" t="s">
        <v>109</v>
      </c>
      <c r="CS8" s="59" t="s">
        <v>109</v>
      </c>
      <c r="CT8" s="59" t="s">
        <v>109</v>
      </c>
      <c r="CU8" s="59" t="s">
        <v>109</v>
      </c>
      <c r="CV8" s="59" t="s">
        <v>109</v>
      </c>
      <c r="CW8" s="59" t="s">
        <v>109</v>
      </c>
      <c r="CX8" s="59" t="s">
        <v>109</v>
      </c>
      <c r="CY8" s="56" t="s">
        <v>109</v>
      </c>
      <c r="CZ8" s="59">
        <v>140</v>
      </c>
      <c r="DA8" s="59">
        <v>188</v>
      </c>
      <c r="DB8" s="59">
        <v>123.2</v>
      </c>
      <c r="DC8" s="59">
        <v>79.5</v>
      </c>
      <c r="DD8" s="59">
        <v>52.2</v>
      </c>
      <c r="DE8" s="59">
        <v>1263.5</v>
      </c>
      <c r="DF8" s="59">
        <v>108.5</v>
      </c>
      <c r="DG8" s="59">
        <v>136.19999999999999</v>
      </c>
      <c r="DH8" s="59">
        <v>104.8</v>
      </c>
      <c r="DI8" s="59">
        <v>80.7</v>
      </c>
      <c r="DJ8" s="56">
        <v>79</v>
      </c>
      <c r="DK8" s="59">
        <v>98.3</v>
      </c>
      <c r="DL8" s="59">
        <v>76.2</v>
      </c>
      <c r="DM8" s="59">
        <v>81.599999999999994</v>
      </c>
      <c r="DN8" s="59">
        <v>89.9</v>
      </c>
      <c r="DO8" s="59">
        <v>96.3</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2024-12-19T01:05:10Z</dcterms:created>
  <dcterms:modified xsi:type="dcterms:W3CDTF">2025-01-28T05:47:24Z</dcterms:modified>
  <cp:category/>
</cp:coreProperties>
</file>