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PROFILE01\home\2550\Downloads\"/>
    </mc:Choice>
  </mc:AlternateContent>
  <workbookProtection workbookPassword="B319" lockStructure="1"/>
  <bookViews>
    <workbookView xWindow="0" yWindow="0" windowWidth="24000" windowHeight="945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<sst xmlns="http://schemas.openxmlformats.org/spreadsheetml/2006/main" count="245" uniqueCount="125">
  <si>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</si>
  <si>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</si>
  <si>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</si>
  <si>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</si>
  <si>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</si>
  <si>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</si>
  <si>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</si>
  <si>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</si>
  <si>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</si>
  <si>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</si>
  <si>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</si>
  <si>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</si>
  <si>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</si>
  <si>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</si>
  <si>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</si>
  <si>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</si>
  <si>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</si>
  <si>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</si>
  <si>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</si>
  <si>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</si>
  <si>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</si>
  <si>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</si>
  <si>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</si>
  <si>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</si>
  <si>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</si>
  <si>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</si>
  <si>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</si>
  <si>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</si>
  <si>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</si>
  <si>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</si>
  <si>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</si>
  <si>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</si>
  <si>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</si>
  <si>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</si>
  <si>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</si>
  <si>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</si>
  <si>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</si>
  <si>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</si>
  <si>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</si>
  <si>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</si>
  <si>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</si>
  <si>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</si>
  <si>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</si>
  <si>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</si>
  <si>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</si>
  <si>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</si>
  <si>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</si>
  <si>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</si>
  <si>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</si>
  <si>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</si>
  <si>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</si>
  <si>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</si>
  <si>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</si>
  <si>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</si>
  <si>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</si>
  <si>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</si>
  <si>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</si>
  <si>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</si>
  <si>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</si>
  <si>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</si>
  <si>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</si>
  <si>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</si>
  <si>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</si>
  <si>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</si>
  <si>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</si>
  <si>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</si>
  <si>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</si>
  <si>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</si>
  <si>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</si>
  <si>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</si>
  <si>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</si>
  <si>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</si>
  <si>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</si>
  <si>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</si>
  <si>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</si>
  <si>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</si>
  <si>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</si>
  <si>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</si>
  <si>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</si>
  <si>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</si>
  <si>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</si>
  <si>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</si>
  <si>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</si>
  <si>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</si>
  <si>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</si>
  <si>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</si>
  <si>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</si>
  <si>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</si>
  <si>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</si>
  <si>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</si>
  <si>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</si>
  <si>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</si>
  <si>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</si>
  <si>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</si>
  <si>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</si>
  <si>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</si>
  <si>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</si>
  <si>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</si>
  <si>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</si>
  <si>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</si>
  <si>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</si>
  <si>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</si>
  <si>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</si>
  <si>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</si>
  <si>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</si>
  <si>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</si>
  <si>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</si>
  <si>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</si>
  <si>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</si>
  <si>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豊川市</t>
  </si>
  <si>
    <t>法非適用</t>
  </si>
  <si>
    <t>下水道事業</t>
  </si>
  <si>
    <t>公共下水道</t>
  </si>
  <si>
    <t>Ad</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</si>
  <si>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</si>
  <si>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</si>
  <si>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</si>
  <si>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</si>
  <si>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</si>
  <si>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</si>
  <si>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</si>
  <si>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</si>
  <si>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rPh sb="0" eb="2">
      <t>ヘイセイ</t>
    </rPh>
    <rPh sb="4" eb="6">
      <t>ネンド</t>
    </rPh>
    <rPh sb="14" eb="16">
      <t>イチブ</t>
    </rPh>
    <rPh sb="31" eb="33">
      <t>ケイエイ</t>
    </rPh>
    <rPh sb="33" eb="35">
      <t>ジョウキョウ</t>
    </rPh>
    <rPh sb="68" eb="69">
      <t>フ</t>
    </rPh>
    <rPh sb="71" eb="74">
      <t>ゲスイドウ</t>
    </rPh>
    <rPh sb="74" eb="76">
      <t>ケイエイ</t>
    </rPh>
    <rPh sb="76" eb="78">
      <t>センリャク</t>
    </rPh>
    <rPh sb="79" eb="81">
      <t>ヘイセイ</t>
    </rPh>
    <rPh sb="83" eb="84">
      <t>ネン</t>
    </rPh>
    <rPh sb="84" eb="85">
      <t>ド</t>
    </rPh>
    <rPh sb="88" eb="90">
      <t>サクテイ</t>
    </rPh>
    <phoneticPr fontId="4"/>
  </si>
  <si>
    <t>③管渠改善率：平成28年度にストックマネジメント計画を策定しており、そのための調査の結果、改善必要箇所が少なかったため平均を下回った。今後はストックマネジメント計画に従い計画的な改善を図る必要がある。</t>
    <rPh sb="1" eb="3">
      <t>カンキョ</t>
    </rPh>
    <rPh sb="3" eb="5">
      <t>カイゼン</t>
    </rPh>
    <rPh sb="5" eb="6">
      <t>リツ</t>
    </rPh>
    <rPh sb="7" eb="9">
      <t>ヘイセイ</t>
    </rPh>
    <rPh sb="11" eb="13">
      <t>ネンド</t>
    </rPh>
    <rPh sb="24" eb="26">
      <t>ケイカク</t>
    </rPh>
    <rPh sb="27" eb="29">
      <t>サクテイ</t>
    </rPh>
    <rPh sb="39" eb="41">
      <t>チョウサ</t>
    </rPh>
    <rPh sb="42" eb="44">
      <t>ケッカ</t>
    </rPh>
    <rPh sb="59" eb="61">
      <t>ヘイキン</t>
    </rPh>
    <rPh sb="62" eb="64">
      <t>シタマワ</t>
    </rPh>
    <rPh sb="67" eb="69">
      <t>コンゴ</t>
    </rPh>
    <rPh sb="80" eb="82">
      <t>ケイカク</t>
    </rPh>
    <rPh sb="83" eb="84">
      <t>シタガ</t>
    </rPh>
    <rPh sb="85" eb="88">
      <t>ケイカクテキ</t>
    </rPh>
    <rPh sb="89" eb="91">
      <t>カイゼン</t>
    </rPh>
    <rPh sb="92" eb="93">
      <t>ハカ</t>
    </rPh>
    <phoneticPr fontId="4"/>
  </si>
  <si>
    <t>①収益的収支比率、⑤経費回収率：平成27年度より使用料の目標単価を総務省の目標値に合わせたため、公費負担額が減少し、その分一般会計からの基準外繰入金で対応することとなり、汚水処理費が増額し、平成28年度もほぼ横ばいであった。今後は、更なる経費節減等を図るとともに経営の健全化に向けた取組みが必要である。
④企業債残高対事業規模比率：平成27年度から急激に増加したのは一般会計負担分の額が減少したためだが、平均を下回っており引き続き企業債借入の抑制を図る必要がある。
⑥汚水処理原価：下水道区域拡大により有収水量が増加したものの、汚水処理費は地方債償還金等の増加があり、処理原価が若干上昇した。
⑦施設利用率：処理場を所有していないため算定不可。
⑧水洗化率：処理区域拡大に対し水洗化人口の増加が少ないため平均を下回った。今後下水への接続促進を図る必要がある。</t>
    <rPh sb="16" eb="18">
      <t>ヘイセイ</t>
    </rPh>
    <rPh sb="68" eb="70">
      <t>キジュン</t>
    </rPh>
    <rPh sb="70" eb="71">
      <t>ガイ</t>
    </rPh>
    <rPh sb="85" eb="87">
      <t>オスイ</t>
    </rPh>
    <rPh sb="87" eb="89">
      <t>ショリ</t>
    </rPh>
    <rPh sb="89" eb="90">
      <t>ヒ</t>
    </rPh>
    <rPh sb="91" eb="93">
      <t>ゾウガク</t>
    </rPh>
    <rPh sb="153" eb="155">
      <t>キギョウ</t>
    </rPh>
    <rPh sb="155" eb="156">
      <t>サイ</t>
    </rPh>
    <rPh sb="156" eb="158">
      <t>ザンダカ</t>
    </rPh>
    <rPh sb="158" eb="159">
      <t>タイ</t>
    </rPh>
    <rPh sb="159" eb="161">
      <t>ジギョウ</t>
    </rPh>
    <rPh sb="161" eb="163">
      <t>キボ</t>
    </rPh>
    <rPh sb="163" eb="165">
      <t>ヒリツ</t>
    </rPh>
    <rPh sb="170" eb="172">
      <t>ネンド</t>
    </rPh>
    <rPh sb="174" eb="176">
      <t>キュウゲキ</t>
    </rPh>
    <rPh sb="177" eb="179">
      <t>ゾウカ</t>
    </rPh>
    <rPh sb="183" eb="185">
      <t>イッパン</t>
    </rPh>
    <rPh sb="185" eb="187">
      <t>カイケイ</t>
    </rPh>
    <rPh sb="202" eb="204">
      <t>ヘイキン</t>
    </rPh>
    <rPh sb="205" eb="207">
      <t>シタマワ</t>
    </rPh>
    <rPh sb="211" eb="212">
      <t>ヒ</t>
    </rPh>
    <rPh sb="213" eb="214">
      <t>ツヅ</t>
    </rPh>
    <rPh sb="215" eb="217">
      <t>キギョウ</t>
    </rPh>
    <rPh sb="217" eb="218">
      <t>サイ</t>
    </rPh>
    <rPh sb="218" eb="220">
      <t>カリイレ</t>
    </rPh>
    <rPh sb="221" eb="223">
      <t>ヨクセイ</t>
    </rPh>
    <rPh sb="224" eb="225">
      <t>ハカ</t>
    </rPh>
    <rPh sb="226" eb="228">
      <t>ヒツヨウ</t>
    </rPh>
    <rPh sb="236" eb="238">
      <t>ショリ</t>
    </rPh>
    <rPh sb="238" eb="240">
      <t>ゲンカ</t>
    </rPh>
    <rPh sb="251" eb="253">
      <t>ユウシュウ</t>
    </rPh>
    <rPh sb="289" eb="291">
      <t>ジャッカン</t>
    </rPh>
    <rPh sb="298" eb="300">
      <t>シセツ</t>
    </rPh>
    <rPh sb="300" eb="303">
      <t>リヨウリツ</t>
    </rPh>
    <rPh sb="304" eb="307">
      <t>ショリジョウ</t>
    </rPh>
    <rPh sb="308" eb="310">
      <t>ショユウ</t>
    </rPh>
    <rPh sb="317" eb="319">
      <t>サンテイ</t>
    </rPh>
    <rPh sb="324" eb="327">
      <t>スイセンカ</t>
    </rPh>
    <rPh sb="327" eb="328">
      <t>リツ</t>
    </rPh>
    <rPh sb="333" eb="335">
      <t>カクダイ</t>
    </rPh>
    <rPh sb="336" eb="337">
      <t>タイ</t>
    </rPh>
    <rPh sb="352" eb="354">
      <t>ヘイキン</t>
    </rPh>
    <rPh sb="355" eb="357">
      <t>シタマワ</t>
    </rPh>
    <rPh sb="360" eb="362">
      <t>コンゴ</t>
    </rPh>
    <rPh sb="362" eb="364">
      <t>ゲスイ</t>
    </rPh>
    <rPh sb="366" eb="368">
      <t>セツゾク</t>
    </rPh>
    <rPh sb="368" eb="370">
      <t>ソクシン</t>
    </rPh>
    <rPh sb="371" eb="372">
      <t>ハカ</t>
    </rPh>
    <rPh sb="373" eb="3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</si>
</sst>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0.03</c:v>
                </c:pt>
                <c:pt idx="2">
                  <c:v>0.04</c:v>
                </c:pt>
                <c:pt idx="3">
                  <c:v>0.06</c:v>
                </c:pt>
                <c:pt idx="4">
                  <c:v>0.03</c:v>
                </c:pt>
              </c:numCache>
            </c:numRef>
          </c:val>
          <c:extLst>
            <c:ext xmlns:c16="http://schemas.microsoft.com/office/drawing/2014/chart" uri="{C3380CC4-5D6E-409C-BE32-E72D297353CC}">
              <c16:uniqueId val="{00000000-4293-49F2-B46B-A6275EFCD0E6}"/>
            </c:ext>
          </c:extLst>
        </c:ser>
        <c:dLbls>
          <c:showLegendKey val="0"/>
          <c:showVal val="0"/>
          <c:showCatName val="0"/>
          <c:showSerName val="0"/>
          <c:showPercent val="0"/>
          <c:showBubbleSize val="0"/>
        </c:dLbls>
        <c:gapWidth val="150"/>
        <c:axId val="100305152"/>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c:ext xmlns:c16="http://schemas.microsoft.com/office/drawing/2014/chart" uri="{C3380CC4-5D6E-409C-BE32-E72D297353CC}">
              <c16:uniqueId val="{00000001-4293-49F2-B46B-A6275EFCD0E6}"/>
            </c:ext>
          </c:extLst>
        </c:ser>
        <c:dLbls>
          <c:showLegendKey val="0"/>
          <c:showVal val="0"/>
          <c:showCatName val="0"/>
          <c:showSerName val="0"/>
          <c:showPercent val="0"/>
          <c:showBubbleSize val="0"/>
        </c:dLbls>
        <c:marker val="1"/>
        <c:smooth val="0"/>
        <c:axId val="100305152"/>
        <c:axId val="118862208"/>
      </c:lineChart>
      <c:dateAx>
        <c:axId val="100305152"/>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B-4535-A10A-5638F4EA8658}"/>
            </c:ext>
          </c:extLst>
        </c:ser>
        <c:dLbls>
          <c:showLegendKey val="0"/>
          <c:showVal val="0"/>
          <c:showCatName val="0"/>
          <c:showSerName val="0"/>
          <c:showPercent val="0"/>
          <c:showBubbleSize val="0"/>
        </c:dLbls>
        <c:gapWidth val="150"/>
        <c:axId val="132070784"/>
        <c:axId val="132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543B-4535-A10A-5638F4EA8658}"/>
            </c:ext>
          </c:extLst>
        </c:ser>
        <c:dLbls>
          <c:showLegendKey val="0"/>
          <c:showVal val="0"/>
          <c:showCatName val="0"/>
          <c:showSerName val="0"/>
          <c:showPercent val="0"/>
          <c:showBubbleSize val="0"/>
        </c:dLbls>
        <c:marker val="1"/>
        <c:smooth val="0"/>
        <c:axId val="132070784"/>
        <c:axId val="132072960"/>
      </c:lineChart>
      <c:dateAx>
        <c:axId val="132070784"/>
        <c:scaling>
          <c:orientation val="minMax"/>
        </c:scaling>
        <c:delete val="1"/>
        <c:axPos val="b"/>
        <c:numFmt formatCode="ge" sourceLinked="1"/>
        <c:majorTickMark val="none"/>
        <c:minorTickMark val="none"/>
        <c:tickLblPos val="none"/>
        <c:crossAx val="132072960"/>
        <c:crosses val="autoZero"/>
        <c:auto val="1"/>
        <c:lblOffset val="100"/>
        <c:baseTimeUnit val="years"/>
      </c:dateAx>
      <c:valAx>
        <c:axId val="13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c:v>
                </c:pt>
                <c:pt idx="1">
                  <c:v>91.71</c:v>
                </c:pt>
                <c:pt idx="2">
                  <c:v>92.05</c:v>
                </c:pt>
                <c:pt idx="3">
                  <c:v>92.38</c:v>
                </c:pt>
                <c:pt idx="4">
                  <c:v>91.93</c:v>
                </c:pt>
              </c:numCache>
            </c:numRef>
          </c:val>
          <c:extLst>
            <c:ext xmlns:c16="http://schemas.microsoft.com/office/drawing/2014/chart" uri="{C3380CC4-5D6E-409C-BE32-E72D297353CC}">
              <c16:uniqueId val="{00000000-F019-44C5-8E9E-52F8436C6702}"/>
            </c:ext>
          </c:extLst>
        </c:ser>
        <c:dLbls>
          <c:showLegendKey val="0"/>
          <c:showVal val="0"/>
          <c:showCatName val="0"/>
          <c:showSerName val="0"/>
          <c:showPercent val="0"/>
          <c:showBubbleSize val="0"/>
        </c:dLbls>
        <c:gapWidth val="150"/>
        <c:axId val="140008448"/>
        <c:axId val="1400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c:ext xmlns:c16="http://schemas.microsoft.com/office/drawing/2014/chart" uri="{C3380CC4-5D6E-409C-BE32-E72D297353CC}">
              <c16:uniqueId val="{00000001-F019-44C5-8E9E-52F8436C6702}"/>
            </c:ext>
          </c:extLst>
        </c:ser>
        <c:dLbls>
          <c:showLegendKey val="0"/>
          <c:showVal val="0"/>
          <c:showCatName val="0"/>
          <c:showSerName val="0"/>
          <c:showPercent val="0"/>
          <c:showBubbleSize val="0"/>
        </c:dLbls>
        <c:marker val="1"/>
        <c:smooth val="0"/>
        <c:axId val="140008448"/>
        <c:axId val="140014720"/>
      </c:lineChart>
      <c:dateAx>
        <c:axId val="140008448"/>
        <c:scaling>
          <c:orientation val="minMax"/>
        </c:scaling>
        <c:delete val="1"/>
        <c:axPos val="b"/>
        <c:numFmt formatCode="ge" sourceLinked="1"/>
        <c:majorTickMark val="none"/>
        <c:minorTickMark val="none"/>
        <c:tickLblPos val="none"/>
        <c:crossAx val="140014720"/>
        <c:crosses val="autoZero"/>
        <c:auto val="1"/>
        <c:lblOffset val="100"/>
        <c:baseTimeUnit val="years"/>
      </c:dateAx>
      <c:valAx>
        <c:axId val="140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97.22</c:v>
                </c:pt>
                <c:pt idx="1">
                  <c:v>96.17</c:v>
                </c:pt>
                <c:pt idx="2">
                  <c:v>96.15</c:v>
                </c:pt>
                <c:pt idx="3">
                  <c:v>88.43</c:v>
                </c:pt>
                <c:pt idx="4">
                  <c:v>88.53</c:v>
                </c:pt>
              </c:numCache>
            </c:numRef>
          </c:val>
          <c:extLst>
            <c:ext xmlns:c16="http://schemas.microsoft.com/office/drawing/2014/chart" uri="{C3380CC4-5D6E-409C-BE32-E72D297353CC}">
              <c16:uniqueId val="{00000000-9B1F-43E3-A3D9-00CCB3BEE743}"/>
            </c:ext>
          </c:extLst>
        </c:ser>
        <c:dLbls>
          <c:showLegendKey val="0"/>
          <c:showVal val="0"/>
          <c:showCatName val="0"/>
          <c:showSerName val="0"/>
          <c:showPercent val="0"/>
          <c:showBubbleSize val="0"/>
        </c:dLbls>
        <c:gapWidth val="150"/>
        <c:axId val="118355840"/>
        <c:axId val="118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F-43E3-A3D9-00CCB3BEE743}"/>
            </c:ext>
          </c:extLst>
        </c:ser>
        <c:dLbls>
          <c:showLegendKey val="0"/>
          <c:showVal val="0"/>
          <c:showCatName val="0"/>
          <c:showSerName val="0"/>
          <c:showPercent val="0"/>
          <c:showBubbleSize val="0"/>
        </c:dLbls>
        <c:marker val="1"/>
        <c:smooth val="0"/>
        <c:axId val="118355840"/>
        <c:axId val="118829056"/>
      </c:lineChart>
      <c:dateAx>
        <c:axId val="118355840"/>
        <c:scaling>
          <c:orientation val="minMax"/>
        </c:scaling>
        <c:delete val="1"/>
        <c:axPos val="b"/>
        <c:numFmt formatCode="ge" sourceLinked="1"/>
        <c:majorTickMark val="none"/>
        <c:minorTickMark val="none"/>
        <c:tickLblPos val="none"/>
        <c:crossAx val="118829056"/>
        <c:crosses val="autoZero"/>
        <c:auto val="1"/>
        <c:lblOffset val="100"/>
        <c:baseTimeUnit val="years"/>
      </c:dateAx>
      <c:valAx>
        <c:axId val="1188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0-4DCD-AD2E-7E700093075E}"/>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0-4DCD-AD2E-7E700093075E}"/>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A-45B4-A20C-4577A5F4E073}"/>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A-45B4-A20C-4577A5F4E073}"/>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C-4C46-AD87-F0EAFCD07319}"/>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C-4C46-AD87-F0EAFCD07319}"/>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1-41C8-9D56-E54BB3EED37E}"/>
            </c:ext>
          </c:extLst>
        </c:ser>
        <c:dLbls>
          <c:showLegendKey val="0"/>
          <c:showVal val="0"/>
          <c:showCatName val="0"/>
          <c:showSerName val="0"/>
          <c:showPercent val="0"/>
          <c:showBubbleSize val="0"/>
        </c:dLbls>
        <c:gapWidth val="150"/>
        <c:axId val="119251712"/>
        <c:axId val="11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1-41C8-9D56-E54BB3EED37E}"/>
            </c:ext>
          </c:extLst>
        </c:ser>
        <c:dLbls>
          <c:showLegendKey val="0"/>
          <c:showVal val="0"/>
          <c:showCatName val="0"/>
          <c:showSerName val="0"/>
          <c:showPercent val="0"/>
          <c:showBubbleSize val="0"/>
        </c:dLbls>
        <c:marker val="1"/>
        <c:smooth val="0"/>
        <c:axId val="119251712"/>
        <c:axId val="119253632"/>
      </c:lineChart>
      <c:dateAx>
        <c:axId val="119251712"/>
        <c:scaling>
          <c:orientation val="minMax"/>
        </c:scaling>
        <c:delete val="1"/>
        <c:axPos val="b"/>
        <c:numFmt formatCode="ge" sourceLinked="1"/>
        <c:majorTickMark val="none"/>
        <c:minorTickMark val="none"/>
        <c:tickLblPos val="none"/>
        <c:crossAx val="119253632"/>
        <c:crosses val="autoZero"/>
        <c:auto val="1"/>
        <c:lblOffset val="100"/>
        <c:baseTimeUnit val="years"/>
      </c:dateAx>
      <c:valAx>
        <c:axId val="11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632.25</c:v>
                </c:pt>
                <c:pt idx="4" formatCode="#,##0.00;&quot;△&quot;#,##0.00;&quot;-&quot;">
                  <c:v>673.64</c:v>
                </c:pt>
              </c:numCache>
            </c:numRef>
          </c:val>
          <c:extLst>
            <c:ext xmlns:c16="http://schemas.microsoft.com/office/drawing/2014/chart" uri="{C3380CC4-5D6E-409C-BE32-E72D297353CC}">
              <c16:uniqueId val="{00000000-9B99-4EF7-93D6-73EE7B2DCEB2}"/>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c:ext xmlns:c16="http://schemas.microsoft.com/office/drawing/2014/chart" uri="{C3380CC4-5D6E-409C-BE32-E72D297353CC}">
              <c16:uniqueId val="{00000001-9B99-4EF7-93D6-73EE7B2DCEB2}"/>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95.6</c:v>
                </c:pt>
                <c:pt idx="1">
                  <c:v>99.14</c:v>
                </c:pt>
                <c:pt idx="2">
                  <c:v>99.42</c:v>
                </c:pt>
                <c:pt idx="3">
                  <c:v>88.96</c:v>
                </c:pt>
                <c:pt idx="4">
                  <c:v>88.79</c:v>
                </c:pt>
              </c:numCache>
            </c:numRef>
          </c:val>
          <c:extLst>
            <c:ext xmlns:c16="http://schemas.microsoft.com/office/drawing/2014/chart" uri="{C3380CC4-5D6E-409C-BE32-E72D297353CC}">
              <c16:uniqueId val="{00000000-0FFA-4021-9CB8-3872A4DC978B}"/>
            </c:ext>
          </c:extLst>
        </c:ser>
        <c:dLbls>
          <c:showLegendKey val="0"/>
          <c:showVal val="0"/>
          <c:showCatName val="0"/>
          <c:showSerName val="0"/>
          <c:showPercent val="0"/>
          <c:showBubbleSize val="0"/>
        </c:dLbls>
        <c:gapWidth val="150"/>
        <c:axId val="132001792"/>
        <c:axId val="1320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c:ext xmlns:c16="http://schemas.microsoft.com/office/drawing/2014/chart" uri="{C3380CC4-5D6E-409C-BE32-E72D297353CC}">
              <c16:uniqueId val="{00000001-0FFA-4021-9CB8-3872A4DC978B}"/>
            </c:ext>
          </c:extLst>
        </c:ser>
        <c:dLbls>
          <c:showLegendKey val="0"/>
          <c:showVal val="0"/>
          <c:showCatName val="0"/>
          <c:showSerName val="0"/>
          <c:showPercent val="0"/>
          <c:showBubbleSize val="0"/>
        </c:dLbls>
        <c:marker val="1"/>
        <c:smooth val="0"/>
        <c:axId val="132001792"/>
        <c:axId val="132003712"/>
      </c:lineChart>
      <c:dateAx>
        <c:axId val="132001792"/>
        <c:scaling>
          <c:orientation val="minMax"/>
        </c:scaling>
        <c:delete val="1"/>
        <c:axPos val="b"/>
        <c:numFmt formatCode="ge" sourceLinked="1"/>
        <c:majorTickMark val="none"/>
        <c:minorTickMark val="none"/>
        <c:tickLblPos val="none"/>
        <c:crossAx val="132003712"/>
        <c:crosses val="autoZero"/>
        <c:auto val="1"/>
        <c:lblOffset val="100"/>
        <c:baseTimeUnit val="years"/>
      </c:dateAx>
      <c:valAx>
        <c:axId val="1320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138.33000000000001</c:v>
                </c:pt>
                <c:pt idx="1">
                  <c:v>132.99</c:v>
                </c:pt>
                <c:pt idx="2">
                  <c:v>134.5</c:v>
                </c:pt>
                <c:pt idx="3">
                  <c:v>150.26</c:v>
                </c:pt>
                <c:pt idx="4">
                  <c:v>151.28</c:v>
                </c:pt>
              </c:numCache>
            </c:numRef>
          </c:val>
          <c:extLst>
            <c:ext xmlns:c16="http://schemas.microsoft.com/office/drawing/2014/chart" uri="{C3380CC4-5D6E-409C-BE32-E72D297353CC}">
              <c16:uniqueId val="{00000000-5DC8-4839-AB2B-06244EDA9967}"/>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c:ext xmlns:c16="http://schemas.microsoft.com/office/drawing/2014/chart" uri="{C3380CC4-5D6E-409C-BE32-E72D297353CC}">
              <c16:uniqueId val="{00000001-5DC8-4839-AB2B-06244EDA9967}"/>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W9" zoomScale="90" zoomScaleNormal="90" zoomScaleSheetLayoutView="9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豊川市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
        <v>121</v>
      </c>
      <c r="AE8" s="73"/>
      <c r="AF8" s="73"/>
      <c r="AG8" s="73"/>
      <c r="AH8" s="73"/>
      <c r="AI8" s="73"/>
      <c r="AJ8" s="73"/>
      <c r="AK8" s="4"/>
      <c r="AL8" s="67">
        <f>データ!S6</f>
        <v>185833</v>
      </c>
      <c r="AM8" s="67"/>
      <c r="AN8" s="67"/>
      <c r="AO8" s="67"/>
      <c r="AP8" s="67"/>
      <c r="AQ8" s="67"/>
      <c r="AR8" s="67"/>
      <c r="AS8" s="67"/>
      <c r="AT8" s="66">
        <f>データ!T6</f>
        <v>161.13999999999999</v>
      </c>
      <c r="AU8" s="66"/>
      <c r="AV8" s="66"/>
      <c r="AW8" s="66"/>
      <c r="AX8" s="66"/>
      <c r="AY8" s="66"/>
      <c r="AZ8" s="66"/>
      <c r="BA8" s="66"/>
      <c r="BB8" s="66">
        <f>データ!U6</f>
        <v>1153.24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76.61</v>
      </c>
      <c r="Q10" s="66"/>
      <c r="R10" s="66"/>
      <c r="S10" s="66"/>
      <c r="T10" s="66"/>
      <c r="U10" s="66"/>
      <c r="V10" s="66"/>
      <c r="W10" s="66">
        <f>データ!Q6</f>
        <v>92.9</v>
      </c>
      <c r="X10" s="66"/>
      <c r="Y10" s="66"/>
      <c r="Z10" s="66"/>
      <c r="AA10" s="66"/>
      <c r="AB10" s="66"/>
      <c r="AC10" s="66"/>
      <c r="AD10" s="67">
        <f>データ!R6</f>
        <v>1954</v>
      </c>
      <c r="AE10" s="67"/>
      <c r="AF10" s="67"/>
      <c r="AG10" s="67"/>
      <c r="AH10" s="67"/>
      <c r="AI10" s="67"/>
      <c r="AJ10" s="67"/>
      <c r="AK10" s="2"/>
      <c r="AL10" s="67">
        <f>データ!V6</f>
        <v>142308</v>
      </c>
      <c r="AM10" s="67"/>
      <c r="AN10" s="67"/>
      <c r="AO10" s="67"/>
      <c r="AP10" s="67"/>
      <c r="AQ10" s="67"/>
      <c r="AR10" s="67"/>
      <c r="AS10" s="67"/>
      <c r="AT10" s="66">
        <f>データ!W6</f>
        <v>30.25</v>
      </c>
      <c r="AU10" s="66"/>
      <c r="AV10" s="66"/>
      <c r="AW10" s="66"/>
      <c r="AX10" s="66"/>
      <c r="AY10" s="66"/>
      <c r="AZ10" s="66"/>
      <c r="BA10" s="66"/>
      <c r="BB10" s="66">
        <f>データ!X6</f>
        <v>4704.3999999999996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232076</v>
      </c>
      <c r="D6" s="33">
        <f t="shared" si="3"/>
        <v>47</v>
      </c>
      <c r="E6" s="33">
        <f t="shared" si="3"/>
        <v>17</v>
      </c>
      <c r="F6" s="33">
        <f t="shared" si="3"/>
        <v>1</v>
      </c>
      <c r="G6" s="33">
        <f t="shared" si="3"/>
        <v>0</v>
      </c>
      <c r="H6" s="33" t="str">
        <f t="shared" si="3"/>
        <v>愛知県　豊川市</v>
      </c>
      <c r="I6" s="33" t="str">
        <f t="shared" si="3"/>
        <v>法非適用</v>
      </c>
      <c r="J6" s="33" t="str">
        <f t="shared" si="3"/>
        <v>下水道事業</v>
      </c>
      <c r="K6" s="33" t="str">
        <f t="shared" si="3"/>
        <v>公共下水道</v>
      </c>
      <c r="L6" s="33" t="str">
        <f t="shared" si="3"/>
        <v>Ad</v>
      </c>
      <c r="M6" s="33">
        <f t="shared" si="3"/>
        <v>0</v>
      </c>
      <c r="N6" s="34" t="str">
        <f t="shared" si="3"/>
        <v>-</v>
      </c>
      <c r="O6" s="34" t="str">
        <f t="shared" si="3"/>
        <v>該当数値なし</v>
      </c>
      <c r="P6" s="34">
        <f t="shared" si="3"/>
        <v>76.61</v>
      </c>
      <c r="Q6" s="34">
        <f t="shared" si="3"/>
        <v>92.9</v>
      </c>
      <c r="R6" s="34">
        <f t="shared" si="3"/>
        <v>1954</v>
      </c>
      <c r="S6" s="34">
        <f t="shared" si="3"/>
        <v>185833</v>
      </c>
      <c r="T6" s="34">
        <f t="shared" si="3"/>
        <v>161.13999999999999</v>
      </c>
      <c r="U6" s="34">
        <f t="shared" si="3"/>
        <v>1153.24</v>
      </c>
      <c r="V6" s="34">
        <f t="shared" si="3"/>
        <v>142308</v>
      </c>
      <c r="W6" s="34">
        <f t="shared" si="3"/>
        <v>30.25</v>
      </c>
      <c r="X6" s="34">
        <f t="shared" si="3"/>
        <v>4704.3999999999996</v>
      </c>
      <c r="Y6" s="35">
        <f>IF(Y7="",NA(),Y7)</f>
        <v>97.22</v>
      </c>
      <c r="Z6" s="35">
        <f t="shared" ref="Z6:AH6" si="4">IF(Z7="",NA(),Z7)</f>
        <v>96.17</v>
      </c>
      <c r="AA6" s="35">
        <f t="shared" si="4"/>
        <v>96.15</v>
      </c>
      <c r="AB6" s="35">
        <f t="shared" si="4"/>
        <v>88.43</v>
      </c>
      <c r="AC6" s="35">
        <f t="shared" si="4"/>
        <v>88.53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632.25</v>
      </c>
      <c r="BJ6" s="35">
        <f t="shared" si="7"/>
        <v>673.64</v>
      </c>
      <c r="BK6" s="35">
        <f t="shared" si="7"/>
        <v>935.65</v>
      </c>
      <c r="BL6" s="35">
        <f t="shared" si="7"/>
        <v>924.44</v>
      </c>
      <c r="BM6" s="35">
        <f t="shared" si="7"/>
        <v>963.16</v>
      </c>
      <c r="BN6" s="35">
        <f t="shared" si="7"/>
        <v>1017.47</v>
      </c>
      <c r="BO6" s="35">
        <f t="shared" si="7"/>
        <v>970.35</v>
      </c>
      <c r="BP6" s="34" t="str">
        <f>IF(BP7="","",IF(BP7="-","【-】","【"&amp;SUBSTITUTE(TEXT(BP7,"#,##0.00"),"-","△")&amp;"】"))</f>
        <v>【728.30】</v>
      </c>
      <c r="BQ6" s="35">
        <f>IF(BQ7="",NA(),BQ7)</f>
        <v>95.6</v>
      </c>
      <c r="BR6" s="35">
        <f t="shared" ref="BR6:BZ6" si="8">IF(BR7="",NA(),BR7)</f>
        <v>99.14</v>
      </c>
      <c r="BS6" s="35">
        <f t="shared" si="8"/>
        <v>99.42</v>
      </c>
      <c r="BT6" s="35">
        <f t="shared" si="8"/>
        <v>88.96</v>
      </c>
      <c r="BU6" s="35">
        <f t="shared" si="8"/>
        <v>88.79</v>
      </c>
      <c r="BV6" s="35">
        <f t="shared" si="8"/>
        <v>90.14</v>
      </c>
      <c r="BW6" s="35">
        <f t="shared" si="8"/>
        <v>90.24</v>
      </c>
      <c r="BX6" s="35">
        <f t="shared" si="8"/>
        <v>94.82</v>
      </c>
      <c r="BY6" s="35">
        <f t="shared" si="8"/>
        <v>96.37</v>
      </c>
      <c r="BZ6" s="35">
        <f t="shared" si="8"/>
        <v>99.26</v>
      </c>
      <c r="CA6" s="34" t="str">
        <f>IF(CA7="","",IF(CA7="-","【-】","【"&amp;SUBSTITUTE(TEXT(CA7,"#,##0.00"),"-","△")&amp;"】"))</f>
        <v>【100.04】</v>
      </c>
      <c r="CB6" s="35">
        <f>IF(CB7="",NA(),CB7)</f>
        <v>138.33000000000001</v>
      </c>
      <c r="CC6" s="35">
        <f t="shared" ref="CC6:CK6" si="9">IF(CC7="",NA(),CC7)</f>
        <v>132.99</v>
      </c>
      <c r="CD6" s="35">
        <f t="shared" si="9"/>
        <v>134.5</v>
      </c>
      <c r="CE6" s="35">
        <f t="shared" si="9"/>
        <v>150.26</v>
      </c>
      <c r="CF6" s="35">
        <f t="shared" si="9"/>
        <v>151.28</v>
      </c>
      <c r="CG6" s="35">
        <f t="shared" si="9"/>
        <v>169.64</v>
      </c>
      <c r="CH6" s="35">
        <f t="shared" si="9"/>
        <v>170.22</v>
      </c>
      <c r="CI6" s="35">
        <f t="shared" si="9"/>
        <v>162.88</v>
      </c>
      <c r="CJ6" s="35">
        <f t="shared" si="9"/>
        <v>162.65</v>
      </c>
      <c r="CK6" s="35">
        <f t="shared" si="9"/>
        <v>159.53</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67.569999999999993</v>
      </c>
      <c r="CS6" s="35">
        <f t="shared" si="10"/>
        <v>67.099999999999994</v>
      </c>
      <c r="CT6" s="35">
        <f t="shared" si="10"/>
        <v>67.95</v>
      </c>
      <c r="CU6" s="35">
        <f t="shared" si="10"/>
        <v>66.63</v>
      </c>
      <c r="CV6" s="35">
        <f t="shared" si="10"/>
        <v>67.040000000000006</v>
      </c>
      <c r="CW6" s="34" t="str">
        <f>IF(CW7="","",IF(CW7="-","【-】","【"&amp;SUBSTITUTE(TEXT(CW7,"#,##0.00"),"-","△")&amp;"】"))</f>
        <v>【60.09】</v>
      </c>
      <c r="CX6" s="35">
        <f>IF(CX7="",NA(),CX7)</f>
        <v>91.4</v>
      </c>
      <c r="CY6" s="35">
        <f t="shared" ref="CY6:DG6" si="11">IF(CY7="",NA(),CY7)</f>
        <v>91.71</v>
      </c>
      <c r="CZ6" s="35">
        <f t="shared" si="11"/>
        <v>92.05</v>
      </c>
      <c r="DA6" s="35">
        <f t="shared" si="11"/>
        <v>92.38</v>
      </c>
      <c r="DB6" s="35">
        <f t="shared" si="11"/>
        <v>91.93</v>
      </c>
      <c r="DC6" s="35">
        <f t="shared" si="11"/>
        <v>92.87</v>
      </c>
      <c r="DD6" s="35">
        <f t="shared" si="11"/>
        <v>93.01</v>
      </c>
      <c r="DE6" s="35">
        <f t="shared" si="11"/>
        <v>93.12</v>
      </c>
      <c r="DF6" s="35">
        <f t="shared" si="11"/>
        <v>93.38</v>
      </c>
      <c r="DG6" s="35">
        <f t="shared" si="11"/>
        <v>93.5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0.03</v>
      </c>
      <c r="EG6" s="35">
        <f t="shared" si="14"/>
        <v>0.04</v>
      </c>
      <c r="EH6" s="35">
        <f t="shared" si="14"/>
        <v>0.06</v>
      </c>
      <c r="EI6" s="35">
        <f t="shared" si="14"/>
        <v>0.03</v>
      </c>
      <c r="EJ6" s="35">
        <f t="shared" si="14"/>
        <v>0.14000000000000001</v>
      </c>
      <c r="EK6" s="35">
        <f t="shared" si="14"/>
        <v>0.11</v>
      </c>
      <c r="EL6" s="35">
        <f t="shared" si="14"/>
        <v>0.08</v>
      </c>
      <c r="EM6" s="35">
        <f t="shared" si="14"/>
        <v>0.22</v>
      </c>
      <c r="EN6" s="35">
        <f t="shared" si="14"/>
        <v>0.28000000000000003</v>
      </c>
      <c r="EO6" s="34" t="str">
        <f>IF(EO7="","",IF(EO7="-","【-】","【"&amp;SUBSTITUTE(TEXT(EO7,"#,##0.00"),"-","△")&amp;"】"))</f>
        <v>【0.27】</v>
      </c>
    </row>
    <row r="7" spans="1:145" s="36" customFormat="1" x14ac:dyDescent="0.15">
      <c r="A7" s="28"/>
      <c r="B7" s="37">
        <v>2016</v>
      </c>
      <c r="C7" s="37">
        <v>232076</v>
      </c>
      <c r="D7" s="37">
        <v>47</v>
      </c>
      <c r="E7" s="37">
        <v>17</v>
      </c>
      <c r="F7" s="37">
        <v>1</v>
      </c>
      <c r="G7" s="37">
        <v>0</v>
      </c>
      <c r="H7" s="37" t="s">
        <v>109</v>
      </c>
      <c r="I7" s="37" t="s">
        <v>110</v>
      </c>
      <c r="J7" s="37" t="s">
        <v>111</v>
      </c>
      <c r="K7" s="37" t="s">
        <v>112</v>
      </c>
      <c r="L7" s="37" t="s">
        <v>113</v>
      </c>
      <c r="M7" s="37"/>
      <c r="N7" s="38" t="s">
        <v>114</v>
      </c>
      <c r="O7" s="38" t="s">
        <v>115</v>
      </c>
      <c r="P7" s="38">
        <v>76.61</v>
      </c>
      <c r="Q7" s="38">
        <v>92.9</v>
      </c>
      <c r="R7" s="38">
        <v>1954</v>
      </c>
      <c r="S7" s="38">
        <v>185833</v>
      </c>
      <c r="T7" s="38">
        <v>161.13999999999999</v>
      </c>
      <c r="U7" s="38">
        <v>1153.24</v>
      </c>
      <c r="V7" s="38">
        <v>142308</v>
      </c>
      <c r="W7" s="38">
        <v>30.25</v>
      </c>
      <c r="X7" s="38">
        <v>4704.3999999999996</v>
      </c>
      <c r="Y7" s="38">
        <v>97.22</v>
      </c>
      <c r="Z7" s="38">
        <v>96.17</v>
      </c>
      <c r="AA7" s="38">
        <v>96.15</v>
      </c>
      <c r="AB7" s="38">
        <v>88.43</v>
      </c>
      <c r="AC7" s="38">
        <v>88.53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632.25</v>
      </c>
      <c r="BJ7" s="38">
        <v>673.64</v>
      </c>
      <c r="BK7" s="38">
        <v>935.65</v>
      </c>
      <c r="BL7" s="38">
        <v>924.44</v>
      </c>
      <c r="BM7" s="38">
        <v>963.16</v>
      </c>
      <c r="BN7" s="38">
        <v>1017.47</v>
      </c>
      <c r="BO7" s="38">
        <v>970.35</v>
      </c>
      <c r="BP7" s="38">
        <v>728.3</v>
      </c>
      <c r="BQ7" s="38">
        <v>95.6</v>
      </c>
      <c r="BR7" s="38">
        <v>99.14</v>
      </c>
      <c r="BS7" s="38">
        <v>99.42</v>
      </c>
      <c r="BT7" s="38">
        <v>88.96</v>
      </c>
      <c r="BU7" s="38">
        <v>88.79</v>
      </c>
      <c r="BV7" s="38">
        <v>90.14</v>
      </c>
      <c r="BW7" s="38">
        <v>90.24</v>
      </c>
      <c r="BX7" s="38">
        <v>94.82</v>
      </c>
      <c r="BY7" s="38">
        <v>96.37</v>
      </c>
      <c r="BZ7" s="38">
        <v>99.26</v>
      </c>
      <c r="CA7" s="38">
        <v>100.04</v>
      </c>
      <c r="CB7" s="38">
        <v>138.33000000000001</v>
      </c>
      <c r="CC7" s="38">
        <v>132.99</v>
      </c>
      <c r="CD7" s="38">
        <v>134.5</v>
      </c>
      <c r="CE7" s="38">
        <v>150.26</v>
      </c>
      <c r="CF7" s="38">
        <v>151.28</v>
      </c>
      <c r="CG7" s="38">
        <v>169.64</v>
      </c>
      <c r="CH7" s="38">
        <v>170.22</v>
      </c>
      <c r="CI7" s="38">
        <v>162.88</v>
      </c>
      <c r="CJ7" s="38">
        <v>162.65</v>
      </c>
      <c r="CK7" s="38">
        <v>159.53</v>
      </c>
      <c r="CL7" s="38">
        <v>137.82</v>
      </c>
      <c r="CM7" s="38" t="s">
        <v>114</v>
      </c>
      <c r="CN7" s="38" t="s">
        <v>114</v>
      </c>
      <c r="CO7" s="38" t="s">
        <v>114</v>
      </c>
      <c r="CP7" s="38" t="s">
        <v>114</v>
      </c>
      <c r="CQ7" s="38" t="s">
        <v>114</v>
      </c>
      <c r="CR7" s="38">
        <v>67.569999999999993</v>
      </c>
      <c r="CS7" s="38">
        <v>67.099999999999994</v>
      </c>
      <c r="CT7" s="38">
        <v>67.95</v>
      </c>
      <c r="CU7" s="38">
        <v>66.63</v>
      </c>
      <c r="CV7" s="38">
        <v>67.040000000000006</v>
      </c>
      <c r="CW7" s="38">
        <v>60.09</v>
      </c>
      <c r="CX7" s="38">
        <v>91.4</v>
      </c>
      <c r="CY7" s="38">
        <v>91.71</v>
      </c>
      <c r="CZ7" s="38">
        <v>92.05</v>
      </c>
      <c r="DA7" s="38">
        <v>92.38</v>
      </c>
      <c r="DB7" s="38">
        <v>91.93</v>
      </c>
      <c r="DC7" s="38">
        <v>92.87</v>
      </c>
      <c r="DD7" s="38">
        <v>93.01</v>
      </c>
      <c r="DE7" s="38">
        <v>93.12</v>
      </c>
      <c r="DF7" s="38">
        <v>93.38</v>
      </c>
      <c r="DG7" s="38">
        <v>93.5</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0.03</v>
      </c>
      <c r="EG7" s="38">
        <v>0.04</v>
      </c>
      <c r="EH7" s="38">
        <v>0.06</v>
      </c>
      <c r="EI7" s="38">
        <v>0.03</v>
      </c>
      <c r="EJ7" s="38">
        <v>0.14000000000000001</v>
      </c>
      <c r="EK7" s="38">
        <v>0.11</v>
      </c>
      <c r="EL7" s="38">
        <v>0.08</v>
      </c>
      <c r="EM7" s="38">
        <v>0.22</v>
      </c>
      <c r="EN7" s="38">
        <v>0.28000000000000003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2017-12-25T02:09:03Z</dcterms:created>
  <dc:creator>井川　慎也</dc:creator>
  <cp:lastModifiedBy>井川　慎也</cp:lastModifiedBy>
  <cp:lastPrinted>2018-02-02T04:52:15Z</cp:lastPrinted>
  <dcterms:modified xsi:type="dcterms:W3CDTF">2018-02-28T06:41:38Z</dcterms:modified>
  <dc:title>経営比較分析表</dc:title>
</cp:coreProperties>
</file>