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mxmRAVDyjKN5TitI6ILYxMh0icE9CqdmlHKe+z/l36YplY+km2bJjDr3FAVClFgSt0hou0rzQmbkuX2gADxBrA==" workbookSaltValue="KHhrJcX5n3kRzCDbiyzVpA==" workbookSpinCount="100000" lockStructure="1"/>
  <bookViews>
    <workbookView xWindow="0" yWindow="0" windowWidth="20490" windowHeight="75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I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<sst xmlns="http://schemas.openxmlformats.org/spreadsheetml/2006/main" count="228" uniqueCount="114">
  <si>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</si>
  <si>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</si>
  <si>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</si>
  <si>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</si>
  <si>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</si>
  <si>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</si>
  <si>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</si>
  <si>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</si>
  <si>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</si>
  <si>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</si>
  <si>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</si>
  <si>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</si>
  <si>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</si>
  <si>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</si>
  <si>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</si>
  <si>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</si>
  <si>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</si>
  <si>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</si>
  <si>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</si>
  <si>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</si>
  <si>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</si>
  <si>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</si>
  <si>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</si>
  <si>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</si>
  <si>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</si>
  <si>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</si>
  <si>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</si>
  <si>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</si>
  <si>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</si>
  <si>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</si>
  <si>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</si>
  <si>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</si>
  <si>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</si>
  <si>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</si>
  <si>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</si>
  <si>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</si>
  <si>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</si>
  <si>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</si>
  <si>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</si>
  <si>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</si>
  <si>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</si>
  <si>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</si>
  <si>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</si>
  <si>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</si>
  <si>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</si>
  <si>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</si>
  <si>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</si>
  <si>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</si>
  <si>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</si>
  <si>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</si>
  <si>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</si>
  <si>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</si>
  <si>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</si>
  <si>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</si>
  <si>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</si>
  <si>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</si>
  <si>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</si>
  <si>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</si>
  <si>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</si>
  <si>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</si>
  <si>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</si>
  <si>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</si>
  <si>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</si>
  <si>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</si>
  <si>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</si>
  <si>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</si>
  <si>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</si>
  <si>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</si>
  <si>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</si>
  <si>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</si>
  <si>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</si>
  <si>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</si>
  <si>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</si>
  <si>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</si>
  <si>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</si>
  <si>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</si>
  <si>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</si>
  <si>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</si>
  <si>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</si>
  <si>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</si>
  <si>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</si>
  <si>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</si>
  <si>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</si>
  <si>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</si>
  <si>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</si>
  <si>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</si>
  <si>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</si>
  <si>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</si>
  <si>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</si>
  <si>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</si>
  <si>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</si>
  <si>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</si>
  <si>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</si>
  <si>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</si>
  <si>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</si>
  <si>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</si>
  <si>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</si>
  <si>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</si>
  <si>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</si>
  <si>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</si>
  <si>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</si>
  <si>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</si>
  <si>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</si>
  <si>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</si>
  <si>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</si>
  <si>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</si>
  <si>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</si>
  <si>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</si>
  <si>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</si>
  <si>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</si>
  <si>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</si>
  <si>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2年度は、前年度と比較し給水収益が増収となり、経常収支比率及び料金回収率が向上しています。また、類似団体平均との流動比率を除く各指標の比較においても、概ね優位な値を示し経営状況は良好な状態を維持していると言えます。
　①経常収支比率は、前年度よりも値が上昇し、類似団体平均値を8.78ポイント上回り、安定的に推移しています。前年度と比較し、家事用を中心とした小口径の水量の増加による給水収益の増加が主な要因となっています。
　③流動比率は、前年度比較において、現金の増加と未払金の減少により改善がみられたものの、類似団体平均値を13.46ポイント下回る結果となりました。
　④企業債残高対給水収益比率は、企業債の償還が進み、類似団体平均値を大幅に下回りながら順調に推移しています。
　⑤料金回収率は、給水収益の増加により前年度よりも値が上昇し、類似団体平均値を15.69ポイント上回り、安定的に推移しています。
　⑥給水原価は、年間総有収水量の増加により前年度よりも値が向上しています。
　⑦施設利用率は、引続き類似団体平均値よりも良好な値で推移しており、施設が効率的に運用されていると言えます。
　⑧有収率は、類似団体を上回る値となっていますが、過去からの推移では年々低下する傾向が見られています。配水の効率性を向上させるため、漏水調査の強化など、新たな対応が必要と考えています。</t>
    <rPh sb="15" eb="17">
      <t>キュウスイ</t>
    </rPh>
    <rPh sb="17" eb="19">
      <t>シュウエキ</t>
    </rPh>
    <rPh sb="20" eb="22">
      <t>ゾウシュウ</t>
    </rPh>
    <rPh sb="32" eb="33">
      <t>オヨ</t>
    </rPh>
    <rPh sb="182" eb="183">
      <t>ショウ</t>
    </rPh>
    <rPh sb="202" eb="203">
      <t>オモ</t>
    </rPh>
    <rPh sb="248" eb="250">
      <t>カイゼン</t>
    </rPh>
    <rPh sb="353" eb="355">
      <t>キュウスイ</t>
    </rPh>
    <rPh sb="355" eb="357">
      <t>シュウエキ</t>
    </rPh>
    <rPh sb="358" eb="360">
      <t>ゾウカ</t>
    </rPh>
    <rPh sb="363" eb="366">
      <t>ゼンネンド</t>
    </rPh>
    <rPh sb="369" eb="370">
      <t>アタイ</t>
    </rPh>
    <rPh sb="371" eb="373">
      <t>ジョウショウ</t>
    </rPh>
    <rPh sb="425" eb="427">
      <t>ゾウカ</t>
    </rPh>
    <rPh sb="430" eb="433">
      <t>ゼンネンド</t>
    </rPh>
    <rPh sb="436" eb="437">
      <t>アタイ</t>
    </rPh>
    <rPh sb="438" eb="440">
      <t>コウジョウ</t>
    </rPh>
    <phoneticPr fontId="4"/>
  </si>
  <si>
    <t>　本市の水道施設、管路整備は、これまでの水道事業基本計画を引き継いだ豊川市水道事業経営戦略の整備計画に基づき計画的に整備を進めています。
　①有形固定資産減価償却率、②管路経年化率は上昇傾向にあり、経営戦略に基づき、ダウンサイジングや長寿命化など、投資の合理化に取り組む必要があると考えています。
　③管路更新率は、類似団体平均値を僅かに上回る値となりました。近年、基幹管路や鉄道軌道下などの重要管路の更新を重点的に行っていることもあり、事業費に対し管路延長が伸びず、過去からの推移では年々低下していますが、事業費は一定水準を確保しながら計画的に整備を進めています。</t>
    <rPh sb="271" eb="274">
      <t>ケイカクテキ</t>
    </rPh>
    <rPh sb="275" eb="277">
      <t>セイビ</t>
    </rPh>
    <phoneticPr fontId="4"/>
  </si>
  <si>
    <t>　令和2年度は、家事用を中心とした小口径の水量の増加による給水収益の増加や費用の縮減に努めたことにより、経営状況は良好な状態を維持しています。
　本市では、平成30年度に策定した豊川市水道事業経営戦略に基づき事業運営を行っており、令和４年度に計画の見直しを予定しています。この見直しでは、これまでの進捗状況や経営環境の変化を踏まえ、新たな取り組みを盛り込んだ計画とする予定です。今後も経営の基本計画である経営戦略を推進することで、経営状況を健全な状態に保つとともに、必要となる施設等の更新事業を合理的に実施し、将来にわたり持続可能な事業の運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</si>
</sst>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1.25</c:v>
                </c:pt>
                <c:pt idx="1">
                  <c:v>1.19</c:v>
                </c:pt>
                <c:pt idx="2">
                  <c:v>0.87</c:v>
                </c:pt>
                <c:pt idx="3">
                  <c:v>0.79</c:v>
                </c:pt>
                <c:pt idx="4">
                  <c:v>0.71</c:v>
                </c:pt>
              </c:numCache>
            </c:numRef>
          </c:val>
          <c:extLst>
            <c:ext xmlns:c16="http://schemas.microsoft.com/office/drawing/2014/chart" uri="{C3380CC4-5D6E-409C-BE32-E72D297353CC}">
              <c16:uniqueId val="{00000000-04C6-4066-99B7-A25257D294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04C6-4066-99B7-A25257D294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66.709999999999994</c:v>
                </c:pt>
                <c:pt idx="1">
                  <c:v>66.84</c:v>
                </c:pt>
                <c:pt idx="2">
                  <c:v>66.92</c:v>
                </c:pt>
                <c:pt idx="3">
                  <c:v>66.64</c:v>
                </c:pt>
                <c:pt idx="4">
                  <c:v>67.900000000000006</c:v>
                </c:pt>
              </c:numCache>
            </c:numRef>
          </c:val>
          <c:extLst>
            <c:ext xmlns:c16="http://schemas.microsoft.com/office/drawing/2014/chart" uri="{C3380CC4-5D6E-409C-BE32-E72D297353CC}">
              <c16:uniqueId val="{00000000-A9C1-4BB0-9C41-79F93F300F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A9C1-4BB0-9C41-79F93F300F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93.01</c:v>
                </c:pt>
                <c:pt idx="1">
                  <c:v>92.84</c:v>
                </c:pt>
                <c:pt idx="2">
                  <c:v>92.71</c:v>
                </c:pt>
                <c:pt idx="3">
                  <c:v>92.27</c:v>
                </c:pt>
                <c:pt idx="4">
                  <c:v>92.27</c:v>
                </c:pt>
              </c:numCache>
            </c:numRef>
          </c:val>
          <c:extLst>
            <c:ext xmlns:c16="http://schemas.microsoft.com/office/drawing/2014/chart" uri="{C3380CC4-5D6E-409C-BE32-E72D297353CC}">
              <c16:uniqueId val="{00000000-D144-4D4E-898F-D5FA5797EB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D144-4D4E-898F-D5FA5797EB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116.31</c:v>
                </c:pt>
                <c:pt idx="1">
                  <c:v>116.35</c:v>
                </c:pt>
                <c:pt idx="2">
                  <c:v>119.71</c:v>
                </c:pt>
                <c:pt idx="3">
                  <c:v>120.14</c:v>
                </c:pt>
                <c:pt idx="4">
                  <c:v>121.14</c:v>
                </c:pt>
              </c:numCache>
            </c:numRef>
          </c:val>
          <c:extLst>
            <c:ext xmlns:c16="http://schemas.microsoft.com/office/drawing/2014/chart" uri="{C3380CC4-5D6E-409C-BE32-E72D297353CC}">
              <c16:uniqueId val="{00000000-F67D-44E3-8619-6FB0FD6B0C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F67D-44E3-8619-6FB0FD6B0C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45.43</c:v>
                </c:pt>
                <c:pt idx="1">
                  <c:v>45.92</c:v>
                </c:pt>
                <c:pt idx="2">
                  <c:v>46.72</c:v>
                </c:pt>
                <c:pt idx="3">
                  <c:v>47.51</c:v>
                </c:pt>
                <c:pt idx="4">
                  <c:v>48.38</c:v>
                </c:pt>
              </c:numCache>
            </c:numRef>
          </c:val>
          <c:extLst>
            <c:ext xmlns:c16="http://schemas.microsoft.com/office/drawing/2014/chart" uri="{C3380CC4-5D6E-409C-BE32-E72D297353CC}">
              <c16:uniqueId val="{00000000-84B8-4445-A76E-AFB842A9F3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84B8-4445-A76E-AFB842A9F3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16.670000000000002</c:v>
                </c:pt>
                <c:pt idx="1">
                  <c:v>17.53</c:v>
                </c:pt>
                <c:pt idx="2">
                  <c:v>19.350000000000001</c:v>
                </c:pt>
                <c:pt idx="3">
                  <c:v>20.84</c:v>
                </c:pt>
                <c:pt idx="4">
                  <c:v>22.56</c:v>
                </c:pt>
              </c:numCache>
            </c:numRef>
          </c:val>
          <c:extLst>
            <c:ext xmlns:c16="http://schemas.microsoft.com/office/drawing/2014/chart" uri="{C3380CC4-5D6E-409C-BE32-E72D297353CC}">
              <c16:uniqueId val="{00000000-82FF-42F4-8139-43A9FD7EA6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82FF-42F4-8139-43A9FD7EA6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74-415B-A438-16B305F62C0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2274-415B-A438-16B305F62C0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290.44</c:v>
                </c:pt>
                <c:pt idx="1">
                  <c:v>286.25</c:v>
                </c:pt>
                <c:pt idx="2">
                  <c:v>311.95</c:v>
                </c:pt>
                <c:pt idx="3">
                  <c:v>269.19</c:v>
                </c:pt>
                <c:pt idx="4">
                  <c:v>292.62</c:v>
                </c:pt>
              </c:numCache>
            </c:numRef>
          </c:val>
          <c:extLst>
            <c:ext xmlns:c16="http://schemas.microsoft.com/office/drawing/2014/chart" uri="{C3380CC4-5D6E-409C-BE32-E72D297353CC}">
              <c16:uniqueId val="{00000000-3426-4175-8CED-DBA0261570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3426-4175-8CED-DBA0261570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99.44</c:v>
                </c:pt>
                <c:pt idx="1">
                  <c:v>94.18</c:v>
                </c:pt>
                <c:pt idx="2">
                  <c:v>85.1</c:v>
                </c:pt>
                <c:pt idx="3">
                  <c:v>76.44</c:v>
                </c:pt>
                <c:pt idx="4">
                  <c:v>66.64</c:v>
                </c:pt>
              </c:numCache>
            </c:numRef>
          </c:val>
          <c:extLst>
            <c:ext xmlns:c16="http://schemas.microsoft.com/office/drawing/2014/chart" uri="{C3380CC4-5D6E-409C-BE32-E72D297353CC}">
              <c16:uniqueId val="{00000000-22A1-46EE-916F-AA18A6A100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22A1-46EE-916F-AA18A6A100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114.06</c:v>
                </c:pt>
                <c:pt idx="1">
                  <c:v>113.95</c:v>
                </c:pt>
                <c:pt idx="2">
                  <c:v>117.63</c:v>
                </c:pt>
                <c:pt idx="3">
                  <c:v>117.98</c:v>
                </c:pt>
                <c:pt idx="4">
                  <c:v>119.44</c:v>
                </c:pt>
              </c:numCache>
            </c:numRef>
          </c:val>
          <c:extLst>
            <c:ext xmlns:c16="http://schemas.microsoft.com/office/drawing/2014/chart" uri="{C3380CC4-5D6E-409C-BE32-E72D297353CC}">
              <c16:uniqueId val="{00000000-50CC-4B2A-AB53-31313D621D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50CC-4B2A-AB53-31313D621D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130.1</c:v>
                </c:pt>
                <c:pt idx="1">
                  <c:v>130.16999999999999</c:v>
                </c:pt>
                <c:pt idx="2">
                  <c:v>126.39</c:v>
                </c:pt>
                <c:pt idx="3">
                  <c:v>126.32</c:v>
                </c:pt>
                <c:pt idx="4">
                  <c:v>123.88</c:v>
                </c:pt>
              </c:numCache>
            </c:numRef>
          </c:val>
          <c:extLst>
            <c:ext xmlns:c16="http://schemas.microsoft.com/office/drawing/2014/chart" uri="{C3380CC4-5D6E-409C-BE32-E72D297353CC}">
              <c16:uniqueId val="{00000000-1AA2-426C-8965-69D8484ADE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1AA2-426C-8965-69D8484ADE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豊川市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186783</v>
      </c>
      <c r="AM8" s="61"/>
      <c r="AN8" s="61"/>
      <c r="AO8" s="61"/>
      <c r="AP8" s="61"/>
      <c r="AQ8" s="61"/>
      <c r="AR8" s="61"/>
      <c r="AS8" s="61"/>
      <c r="AT8" s="52">
        <f>データ!$S$6</f>
        <v>161.13999999999999</v>
      </c>
      <c r="AU8" s="53"/>
      <c r="AV8" s="53"/>
      <c r="AW8" s="53"/>
      <c r="AX8" s="53"/>
      <c r="AY8" s="53"/>
      <c r="AZ8" s="53"/>
      <c r="BA8" s="53"/>
      <c r="BB8" s="54">
        <f>データ!$T$6</f>
        <v>1159.1300000000001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90.01</v>
      </c>
      <c r="J10" s="53"/>
      <c r="K10" s="53"/>
      <c r="L10" s="53"/>
      <c r="M10" s="53"/>
      <c r="N10" s="53"/>
      <c r="O10" s="64"/>
      <c r="P10" s="54">
        <f>データ!$P$6</f>
        <v>99.79</v>
      </c>
      <c r="Q10" s="54"/>
      <c r="R10" s="54"/>
      <c r="S10" s="54"/>
      <c r="T10" s="54"/>
      <c r="U10" s="54"/>
      <c r="V10" s="54"/>
      <c r="W10" s="61">
        <f>データ!$Q$6</f>
        <v>2200</v>
      </c>
      <c r="X10" s="61"/>
      <c r="Y10" s="61"/>
      <c r="Z10" s="61"/>
      <c r="AA10" s="61"/>
      <c r="AB10" s="61"/>
      <c r="AC10" s="61"/>
      <c r="AD10" s="2"/>
      <c r="AE10" s="2"/>
      <c r="AF10" s="2"/>
      <c r="AG10" s="2"/>
      <c r="AH10" s="4"/>
      <c r="AI10" s="4"/>
      <c r="AJ10" s="4"/>
      <c r="AK10" s="4"/>
      <c r="AL10" s="61">
        <f>データ!$U$6</f>
        <v>186153</v>
      </c>
      <c r="AM10" s="61"/>
      <c r="AN10" s="61"/>
      <c r="AO10" s="61"/>
      <c r="AP10" s="61"/>
      <c r="AQ10" s="61"/>
      <c r="AR10" s="61"/>
      <c r="AS10" s="61"/>
      <c r="AT10" s="52">
        <f>データ!$V$6</f>
        <v>113.69</v>
      </c>
      <c r="AU10" s="53"/>
      <c r="AV10" s="53"/>
      <c r="AW10" s="53"/>
      <c r="AX10" s="53"/>
      <c r="AY10" s="53"/>
      <c r="AZ10" s="53"/>
      <c r="BA10" s="53"/>
      <c r="BB10" s="54">
        <f>データ!$W$6</f>
        <v>1637.37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65eamvUTQDbfvCMSZLaDsLdAWMz2EOcJnYIBN1OI76CSL3KeNrvY2QHMIMMV9jNNmhvXGvCkNh6eHspQ8lb3g==" saltValue="oO3z++8nGbN8VpQyv7id4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232076</v>
      </c>
      <c r="D6" s="34">
        <f t="shared" si="3"/>
        <v>46</v>
      </c>
      <c r="E6" s="34">
        <f t="shared" si="3"/>
        <v>1</v>
      </c>
      <c r="F6" s="34">
        <f t="shared" si="3"/>
        <v>0</v>
      </c>
      <c r="G6" s="34">
        <f t="shared" si="3"/>
        <v>1</v>
      </c>
      <c r="H6" s="34" t="str">
        <f t="shared" si="3"/>
        <v>愛知県　豊川市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90.01</v>
      </c>
      <c r="P6" s="35">
        <f t="shared" si="3"/>
        <v>99.79</v>
      </c>
      <c r="Q6" s="35">
        <f t="shared" si="3"/>
        <v>2200</v>
      </c>
      <c r="R6" s="35">
        <f t="shared" si="3"/>
        <v>186783</v>
      </c>
      <c r="S6" s="35">
        <f t="shared" si="3"/>
        <v>161.13999999999999</v>
      </c>
      <c r="T6" s="35">
        <f t="shared" si="3"/>
        <v>1159.1300000000001</v>
      </c>
      <c r="U6" s="35">
        <f t="shared" si="3"/>
        <v>186153</v>
      </c>
      <c r="V6" s="35">
        <f t="shared" si="3"/>
        <v>113.69</v>
      </c>
      <c r="W6" s="35">
        <f t="shared" si="3"/>
        <v>1637.37</v>
      </c>
      <c r="X6" s="36">
        <f>IF(X7="",NA(),X7)</f>
        <v>116.31</v>
      </c>
      <c r="Y6" s="36">
        <f t="shared" ref="Y6:AG6" si="4">IF(Y7="",NA(),Y7)</f>
        <v>116.35</v>
      </c>
      <c r="Z6" s="36">
        <f t="shared" si="4"/>
        <v>119.71</v>
      </c>
      <c r="AA6" s="36">
        <f t="shared" si="4"/>
        <v>120.14</v>
      </c>
      <c r="AB6" s="36">
        <f t="shared" si="4"/>
        <v>121.14</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290.44</v>
      </c>
      <c r="AU6" s="36">
        <f t="shared" ref="AU6:BC6" si="6">IF(AU7="",NA(),AU7)</f>
        <v>286.25</v>
      </c>
      <c r="AV6" s="36">
        <f t="shared" si="6"/>
        <v>311.95</v>
      </c>
      <c r="AW6" s="36">
        <f t="shared" si="6"/>
        <v>269.19</v>
      </c>
      <c r="AX6" s="36">
        <f t="shared" si="6"/>
        <v>292.62</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99.44</v>
      </c>
      <c r="BF6" s="36">
        <f t="shared" ref="BF6:BN6" si="7">IF(BF7="",NA(),BF7)</f>
        <v>94.18</v>
      </c>
      <c r="BG6" s="36">
        <f t="shared" si="7"/>
        <v>85.1</v>
      </c>
      <c r="BH6" s="36">
        <f t="shared" si="7"/>
        <v>76.44</v>
      </c>
      <c r="BI6" s="36">
        <f t="shared" si="7"/>
        <v>66.64</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114.06</v>
      </c>
      <c r="BQ6" s="36">
        <f t="shared" ref="BQ6:BY6" si="8">IF(BQ7="",NA(),BQ7)</f>
        <v>113.95</v>
      </c>
      <c r="BR6" s="36">
        <f t="shared" si="8"/>
        <v>117.63</v>
      </c>
      <c r="BS6" s="36">
        <f t="shared" si="8"/>
        <v>117.98</v>
      </c>
      <c r="BT6" s="36">
        <f t="shared" si="8"/>
        <v>119.44</v>
      </c>
      <c r="BU6" s="36">
        <f t="shared" si="8"/>
        <v>107.61</v>
      </c>
      <c r="BV6" s="36">
        <f t="shared" si="8"/>
        <v>106.02</v>
      </c>
      <c r="BW6" s="36">
        <f t="shared" si="8"/>
        <v>104.84</v>
      </c>
      <c r="BX6" s="36">
        <f t="shared" si="8"/>
        <v>106.11</v>
      </c>
      <c r="BY6" s="36">
        <f t="shared" si="8"/>
        <v>103.75</v>
      </c>
      <c r="BZ6" s="35" t="str">
        <f>IF(BZ7="","",IF(BZ7="-","【-】","【"&amp;SUBSTITUTE(TEXT(BZ7,"#,##0.00"),"-","△")&amp;"】"))</f>
        <v>【100.05】</v>
      </c>
      <c r="CA6" s="36">
        <f>IF(CA7="",NA(),CA7)</f>
        <v>130.1</v>
      </c>
      <c r="CB6" s="36">
        <f t="shared" ref="CB6:CJ6" si="9">IF(CB7="",NA(),CB7)</f>
        <v>130.16999999999999</v>
      </c>
      <c r="CC6" s="36">
        <f t="shared" si="9"/>
        <v>126.39</v>
      </c>
      <c r="CD6" s="36">
        <f t="shared" si="9"/>
        <v>126.32</v>
      </c>
      <c r="CE6" s="36">
        <f t="shared" si="9"/>
        <v>123.88</v>
      </c>
      <c r="CF6" s="36">
        <f t="shared" si="9"/>
        <v>155.69</v>
      </c>
      <c r="CG6" s="36">
        <f t="shared" si="9"/>
        <v>158.6</v>
      </c>
      <c r="CH6" s="36">
        <f t="shared" si="9"/>
        <v>161.82</v>
      </c>
      <c r="CI6" s="36">
        <f t="shared" si="9"/>
        <v>161.03</v>
      </c>
      <c r="CJ6" s="36">
        <f t="shared" si="9"/>
        <v>159.93</v>
      </c>
      <c r="CK6" s="35" t="str">
        <f>IF(CK7="","",IF(CK7="-","【-】","【"&amp;SUBSTITUTE(TEXT(CK7,"#,##0.00"),"-","△")&amp;"】"))</f>
        <v>【166.40】</v>
      </c>
      <c r="CL6" s="36">
        <f>IF(CL7="",NA(),CL7)</f>
        <v>66.709999999999994</v>
      </c>
      <c r="CM6" s="36">
        <f t="shared" ref="CM6:CU6" si="10">IF(CM7="",NA(),CM7)</f>
        <v>66.84</v>
      </c>
      <c r="CN6" s="36">
        <f t="shared" si="10"/>
        <v>66.92</v>
      </c>
      <c r="CO6" s="36">
        <f t="shared" si="10"/>
        <v>66.64</v>
      </c>
      <c r="CP6" s="36">
        <f t="shared" si="10"/>
        <v>67.900000000000006</v>
      </c>
      <c r="CQ6" s="36">
        <f t="shared" si="10"/>
        <v>62.46</v>
      </c>
      <c r="CR6" s="36">
        <f t="shared" si="10"/>
        <v>62.88</v>
      </c>
      <c r="CS6" s="36">
        <f t="shared" si="10"/>
        <v>62.32</v>
      </c>
      <c r="CT6" s="36">
        <f t="shared" si="10"/>
        <v>61.71</v>
      </c>
      <c r="CU6" s="36">
        <f t="shared" si="10"/>
        <v>63.12</v>
      </c>
      <c r="CV6" s="35" t="str">
        <f>IF(CV7="","",IF(CV7="-","【-】","【"&amp;SUBSTITUTE(TEXT(CV7,"#,##0.00"),"-","△")&amp;"】"))</f>
        <v>【60.69】</v>
      </c>
      <c r="CW6" s="36">
        <f>IF(CW7="",NA(),CW7)</f>
        <v>93.01</v>
      </c>
      <c r="CX6" s="36">
        <f t="shared" ref="CX6:DF6" si="11">IF(CX7="",NA(),CX7)</f>
        <v>92.84</v>
      </c>
      <c r="CY6" s="36">
        <f t="shared" si="11"/>
        <v>92.71</v>
      </c>
      <c r="CZ6" s="36">
        <f t="shared" si="11"/>
        <v>92.27</v>
      </c>
      <c r="DA6" s="36">
        <f t="shared" si="11"/>
        <v>92.27</v>
      </c>
      <c r="DB6" s="36">
        <f t="shared" si="11"/>
        <v>90.62</v>
      </c>
      <c r="DC6" s="36">
        <f t="shared" si="11"/>
        <v>90.13</v>
      </c>
      <c r="DD6" s="36">
        <f t="shared" si="11"/>
        <v>90.19</v>
      </c>
      <c r="DE6" s="36">
        <f t="shared" si="11"/>
        <v>90.03</v>
      </c>
      <c r="DF6" s="36">
        <f t="shared" si="11"/>
        <v>90.09</v>
      </c>
      <c r="DG6" s="35" t="str">
        <f>IF(DG7="","",IF(DG7="-","【-】","【"&amp;SUBSTITUTE(TEXT(DG7,"#,##0.00"),"-","△")&amp;"】"))</f>
        <v>【89.82】</v>
      </c>
      <c r="DH6" s="36">
        <f>IF(DH7="",NA(),DH7)</f>
        <v>45.43</v>
      </c>
      <c r="DI6" s="36">
        <f t="shared" ref="DI6:DQ6" si="12">IF(DI7="",NA(),DI7)</f>
        <v>45.92</v>
      </c>
      <c r="DJ6" s="36">
        <f t="shared" si="12"/>
        <v>46.72</v>
      </c>
      <c r="DK6" s="36">
        <f t="shared" si="12"/>
        <v>47.51</v>
      </c>
      <c r="DL6" s="36">
        <f t="shared" si="12"/>
        <v>48.38</v>
      </c>
      <c r="DM6" s="36">
        <f t="shared" si="12"/>
        <v>48.01</v>
      </c>
      <c r="DN6" s="36">
        <f t="shared" si="12"/>
        <v>48.01</v>
      </c>
      <c r="DO6" s="36">
        <f t="shared" si="12"/>
        <v>48.86</v>
      </c>
      <c r="DP6" s="36">
        <f t="shared" si="12"/>
        <v>49.6</v>
      </c>
      <c r="DQ6" s="36">
        <f t="shared" si="12"/>
        <v>50.31</v>
      </c>
      <c r="DR6" s="35" t="str">
        <f>IF(DR7="","",IF(DR7="-","【-】","【"&amp;SUBSTITUTE(TEXT(DR7,"#,##0.00"),"-","△")&amp;"】"))</f>
        <v>【50.19】</v>
      </c>
      <c r="DS6" s="36">
        <f>IF(DS7="",NA(),DS7)</f>
        <v>16.670000000000002</v>
      </c>
      <c r="DT6" s="36">
        <f t="shared" ref="DT6:EB6" si="13">IF(DT7="",NA(),DT7)</f>
        <v>17.53</v>
      </c>
      <c r="DU6" s="36">
        <f t="shared" si="13"/>
        <v>19.350000000000001</v>
      </c>
      <c r="DV6" s="36">
        <f t="shared" si="13"/>
        <v>20.84</v>
      </c>
      <c r="DW6" s="36">
        <f t="shared" si="13"/>
        <v>22.56</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1.25</v>
      </c>
      <c r="EE6" s="36">
        <f t="shared" ref="EE6:EM6" si="14">IF(EE7="",NA(),EE7)</f>
        <v>1.19</v>
      </c>
      <c r="EF6" s="36">
        <f t="shared" si="14"/>
        <v>0.87</v>
      </c>
      <c r="EG6" s="36">
        <f t="shared" si="14"/>
        <v>0.79</v>
      </c>
      <c r="EH6" s="36">
        <f t="shared" si="14"/>
        <v>0.71</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232076</v>
      </c>
      <c r="D7" s="38">
        <v>46</v>
      </c>
      <c r="E7" s="38">
        <v>1</v>
      </c>
      <c r="F7" s="38">
        <v>0</v>
      </c>
      <c r="G7" s="38">
        <v>1</v>
      </c>
      <c r="H7" s="38" t="s">
        <v>93</v>
      </c>
      <c r="I7" s="38" t="s">
        <v>94</v>
      </c>
      <c r="J7" s="38" t="s">
        <v>95</v>
      </c>
      <c r="K7" s="38" t="s">
        <v>96</v>
      </c>
      <c r="L7" s="38" t="s">
        <v>97</v>
      </c>
      <c r="M7" s="38" t="s">
        <v>98</v>
      </c>
      <c r="N7" s="39" t="s">
        <v>99</v>
      </c>
      <c r="O7" s="39">
        <v>90.01</v>
      </c>
      <c r="P7" s="39">
        <v>99.79</v>
      </c>
      <c r="Q7" s="39">
        <v>2200</v>
      </c>
      <c r="R7" s="39">
        <v>186783</v>
      </c>
      <c r="S7" s="39">
        <v>161.13999999999999</v>
      </c>
      <c r="T7" s="39">
        <v>1159.1300000000001</v>
      </c>
      <c r="U7" s="39">
        <v>186153</v>
      </c>
      <c r="V7" s="39">
        <v>113.69</v>
      </c>
      <c r="W7" s="39">
        <v>1637.37</v>
      </c>
      <c r="X7" s="39">
        <v>116.31</v>
      </c>
      <c r="Y7" s="39">
        <v>116.35</v>
      </c>
      <c r="Z7" s="39">
        <v>119.71</v>
      </c>
      <c r="AA7" s="39">
        <v>120.14</v>
      </c>
      <c r="AB7" s="39">
        <v>121.14</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290.44</v>
      </c>
      <c r="AU7" s="39">
        <v>286.25</v>
      </c>
      <c r="AV7" s="39">
        <v>311.95</v>
      </c>
      <c r="AW7" s="39">
        <v>269.19</v>
      </c>
      <c r="AX7" s="39">
        <v>292.62</v>
      </c>
      <c r="AY7" s="39">
        <v>311.99</v>
      </c>
      <c r="AZ7" s="39">
        <v>307.83</v>
      </c>
      <c r="BA7" s="39">
        <v>318.89</v>
      </c>
      <c r="BB7" s="39">
        <v>309.10000000000002</v>
      </c>
      <c r="BC7" s="39">
        <v>306.08</v>
      </c>
      <c r="BD7" s="39">
        <v>260.31</v>
      </c>
      <c r="BE7" s="39">
        <v>99.44</v>
      </c>
      <c r="BF7" s="39">
        <v>94.18</v>
      </c>
      <c r="BG7" s="39">
        <v>85.1</v>
      </c>
      <c r="BH7" s="39">
        <v>76.44</v>
      </c>
      <c r="BI7" s="39">
        <v>66.64</v>
      </c>
      <c r="BJ7" s="39">
        <v>291.77999999999997</v>
      </c>
      <c r="BK7" s="39">
        <v>295.44</v>
      </c>
      <c r="BL7" s="39">
        <v>290.07</v>
      </c>
      <c r="BM7" s="39">
        <v>290.42</v>
      </c>
      <c r="BN7" s="39">
        <v>294.66000000000003</v>
      </c>
      <c r="BO7" s="39">
        <v>275.67</v>
      </c>
      <c r="BP7" s="39">
        <v>114.06</v>
      </c>
      <c r="BQ7" s="39">
        <v>113.95</v>
      </c>
      <c r="BR7" s="39">
        <v>117.63</v>
      </c>
      <c r="BS7" s="39">
        <v>117.98</v>
      </c>
      <c r="BT7" s="39">
        <v>119.44</v>
      </c>
      <c r="BU7" s="39">
        <v>107.61</v>
      </c>
      <c r="BV7" s="39">
        <v>106.02</v>
      </c>
      <c r="BW7" s="39">
        <v>104.84</v>
      </c>
      <c r="BX7" s="39">
        <v>106.11</v>
      </c>
      <c r="BY7" s="39">
        <v>103.75</v>
      </c>
      <c r="BZ7" s="39">
        <v>100.05</v>
      </c>
      <c r="CA7" s="39">
        <v>130.1</v>
      </c>
      <c r="CB7" s="39">
        <v>130.16999999999999</v>
      </c>
      <c r="CC7" s="39">
        <v>126.39</v>
      </c>
      <c r="CD7" s="39">
        <v>126.32</v>
      </c>
      <c r="CE7" s="39">
        <v>123.88</v>
      </c>
      <c r="CF7" s="39">
        <v>155.69</v>
      </c>
      <c r="CG7" s="39">
        <v>158.6</v>
      </c>
      <c r="CH7" s="39">
        <v>161.82</v>
      </c>
      <c r="CI7" s="39">
        <v>161.03</v>
      </c>
      <c r="CJ7" s="39">
        <v>159.93</v>
      </c>
      <c r="CK7" s="39">
        <v>166.4</v>
      </c>
      <c r="CL7" s="39">
        <v>66.709999999999994</v>
      </c>
      <c r="CM7" s="39">
        <v>66.84</v>
      </c>
      <c r="CN7" s="39">
        <v>66.92</v>
      </c>
      <c r="CO7" s="39">
        <v>66.64</v>
      </c>
      <c r="CP7" s="39">
        <v>67.900000000000006</v>
      </c>
      <c r="CQ7" s="39">
        <v>62.46</v>
      </c>
      <c r="CR7" s="39">
        <v>62.88</v>
      </c>
      <c r="CS7" s="39">
        <v>62.32</v>
      </c>
      <c r="CT7" s="39">
        <v>61.71</v>
      </c>
      <c r="CU7" s="39">
        <v>63.12</v>
      </c>
      <c r="CV7" s="39">
        <v>60.69</v>
      </c>
      <c r="CW7" s="39">
        <v>93.01</v>
      </c>
      <c r="CX7" s="39">
        <v>92.84</v>
      </c>
      <c r="CY7" s="39">
        <v>92.71</v>
      </c>
      <c r="CZ7" s="39">
        <v>92.27</v>
      </c>
      <c r="DA7" s="39">
        <v>92.27</v>
      </c>
      <c r="DB7" s="39">
        <v>90.62</v>
      </c>
      <c r="DC7" s="39">
        <v>90.13</v>
      </c>
      <c r="DD7" s="39">
        <v>90.19</v>
      </c>
      <c r="DE7" s="39">
        <v>90.03</v>
      </c>
      <c r="DF7" s="39">
        <v>90.09</v>
      </c>
      <c r="DG7" s="39">
        <v>89.82</v>
      </c>
      <c r="DH7" s="39">
        <v>45.43</v>
      </c>
      <c r="DI7" s="39">
        <v>45.92</v>
      </c>
      <c r="DJ7" s="39">
        <v>46.72</v>
      </c>
      <c r="DK7" s="39">
        <v>47.51</v>
      </c>
      <c r="DL7" s="39">
        <v>48.38</v>
      </c>
      <c r="DM7" s="39">
        <v>48.01</v>
      </c>
      <c r="DN7" s="39">
        <v>48.01</v>
      </c>
      <c r="DO7" s="39">
        <v>48.86</v>
      </c>
      <c r="DP7" s="39">
        <v>49.6</v>
      </c>
      <c r="DQ7" s="39">
        <v>50.31</v>
      </c>
      <c r="DR7" s="39">
        <v>50.19</v>
      </c>
      <c r="DS7" s="39">
        <v>16.670000000000002</v>
      </c>
      <c r="DT7" s="39">
        <v>17.53</v>
      </c>
      <c r="DU7" s="39">
        <v>19.350000000000001</v>
      </c>
      <c r="DV7" s="39">
        <v>20.84</v>
      </c>
      <c r="DW7" s="39">
        <v>22.56</v>
      </c>
      <c r="DX7" s="39">
        <v>16.170000000000002</v>
      </c>
      <c r="DY7" s="39">
        <v>16.600000000000001</v>
      </c>
      <c r="DZ7" s="39">
        <v>18.510000000000002</v>
      </c>
      <c r="EA7" s="39">
        <v>20.49</v>
      </c>
      <c r="EB7" s="39">
        <v>21.34</v>
      </c>
      <c r="EC7" s="39">
        <v>20.63</v>
      </c>
      <c r="ED7" s="39">
        <v>1.25</v>
      </c>
      <c r="EE7" s="39">
        <v>1.19</v>
      </c>
      <c r="EF7" s="39">
        <v>0.87</v>
      </c>
      <c r="EG7" s="39">
        <v>0.79</v>
      </c>
      <c r="EH7" s="39">
        <v>0.71</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2022-01-27T00:57:52Z</cp:lastPrinted>
  <dcterms:created xsi:type="dcterms:W3CDTF">2021-12-03T06:51:27Z</dcterms:created>
  <dcterms:modified xsi:type="dcterms:W3CDTF">2022-01-27T00:57:56Z</dcterms:modified>
  <cp:category/>
</cp:coreProperties>
</file>