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F9FD9993-5237-470C-B85A-20A3A0BB3849}" xr6:coauthVersionLast="47" xr6:coauthVersionMax="47" xr10:uidLastSave="{00000000-0000-0000-0000-000000000000}"/>
  <workbookProtection workbookAlgorithmName="SHA-512" workbookHashValue="n7MD7O1pHeY+kwpFYj6zwoxmjtedat3gwybpqYvJGcdndOp8fulLO+YW9Uu6kC/fBh/j6podEo3KjCz0wVHWHw==" workbookSaltValue="8P2m0ARcxan24F1xYnLuNg=="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<sst xmlns="http://schemas.openxmlformats.org/spreadsheetml/2006/main" count="228" uniqueCount="115">
  <si>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</si>
  <si>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</si>
  <si>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</si>
  <si>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</si>
  <si>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</si>
  <si>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</si>
  <si>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</si>
  <si>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</si>
  <si>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</si>
  <si>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</si>
  <si>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</si>
  <si>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</si>
  <si>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</si>
  <si>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</si>
  <si>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</si>
  <si>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</si>
  <si>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</si>
  <si>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</si>
  <si>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</si>
  <si>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</si>
  <si>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</si>
  <si>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</si>
  <si>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</si>
  <si>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</si>
  <si>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</si>
  <si>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</si>
  <si>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</si>
  <si>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</si>
  <si>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</si>
  <si>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</si>
  <si>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</si>
  <si>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</si>
  <si>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</si>
  <si>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</si>
  <si>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</si>
  <si>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</si>
  <si>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</si>
  <si>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</si>
  <si>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</si>
  <si>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</si>
  <si>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</si>
  <si>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</si>
  <si>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</si>
  <si>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</si>
  <si>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</si>
  <si>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</si>
  <si>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</si>
  <si>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</si>
  <si>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</si>
  <si>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</si>
  <si>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</si>
  <si>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</si>
  <si>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</si>
  <si>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</si>
  <si>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</si>
  <si>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</si>
  <si>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</si>
  <si>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</si>
  <si>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</si>
  <si>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</si>
  <si>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</si>
  <si>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</si>
  <si>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</si>
  <si>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</si>
  <si>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</si>
  <si>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</si>
  <si>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</si>
  <si>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</si>
  <si>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</si>
  <si>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</si>
  <si>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</si>
  <si>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</si>
  <si>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</si>
  <si>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</si>
  <si>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</si>
  <si>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</si>
  <si>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</si>
  <si>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</si>
  <si>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</si>
  <si>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</si>
  <si>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</si>
  <si>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</si>
  <si>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</si>
  <si>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</si>
  <si>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</si>
  <si>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</si>
  <si>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</si>
  <si>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</si>
  <si>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</si>
  <si>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</si>
  <si>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</si>
  <si>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</si>
  <si>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</si>
  <si>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</si>
  <si>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</si>
  <si>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</si>
  <si>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</si>
  <si>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</si>
  <si>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</si>
  <si>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</si>
  <si>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</si>
  <si>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</si>
  <si>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</si>
  <si>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</si>
  <si>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</si>
  <si>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</si>
  <si>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</si>
  <si>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</si>
  <si>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</si>
  <si>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</si>
  <si>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</si>
  <si>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</si>
  <si>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3年度は、製造業をはじめとした企業での使用水量の増加などの要因により前年度と比べ、配水量及び給水量が増加となっており、年間を通して水道水の安定供給を図りました。経営状況については、固定資産の除却費の増加により費用が増加しましたが、収支差引の結果、昨年に引き続き純利益を計上しており、健全な経営状態を維持しています。建設投資については、水道施設の計画的な更新を推進し、老朽化した機械装置等の取替工事や基幹管路の耐震化等を重点的に実施しました。
　なお、「豊川市水道事業経営戦略」は、策定から4年が経過し、概ね計画のとおり進捗が図られているところですが、令和4年度に計画の中間見直しを行っています。今後も、この経営戦略を着実に進めることで、経営基盤の強化を図るとともに、将来にわたり持続可能な事業の運営に努めていきます。</t>
    <phoneticPr fontId="4"/>
  </si>
  <si>
    <t>　令和3年度は、給水収益が増収となりましたが、施設の撤去工事や管路の支障移転に伴う固定資産除却費の増加により、経常収支比率及び料金回収率が前年度を下回りました。しかし、健全経営の水準とされる100%を上回っているうえ、類似団体平均との各指標の比較においては、概ね優位な値を示しており、経営状況は良好な状態を維持しています。
　①経常収支比率は、固定資産除却費の増加による費用の増加により、前年度よりも値が減少しましたが、類似団体平均値を7.26ポイント上回り、安定的に推移しています。
　③流動比率は、建設改良工事が予算の繰越となったことによる未払金の減少により、前年度より改善がみられ、類似団体平均値を24.35ポイント上回る結果となりました。
　④企業債残高対給水収益比率は、企業債の償還が進み、類似団体平均値を大幅に下回りながら順調に推移しています。
　⑤料金回収率は、固定資産除却費の増加による費用の増加により、前年度よりも値が減少しましたが、類似団体平均値を上回り、安定的に推移しています。
　⑥給水原価は、固定資産除却費の増加による費用の増加により、前年度よりも値が上昇しています。
　⑦施設利用率は、引続き類似団体平均値よりも良好な値で推移しています。
　⑧有収率は、過去からの推移では年々低下する傾向が見られているため、民間事業者による新たな漏水調査の実施を予定しています。</t>
    <rPh sb="8" eb="10">
      <t>キュウスイ</t>
    </rPh>
    <rPh sb="10" eb="12">
      <t>シュウエキ</t>
    </rPh>
    <rPh sb="13" eb="15">
      <t>ゾウシュウ</t>
    </rPh>
    <rPh sb="61" eb="62">
      <t>オヨ</t>
    </rPh>
    <rPh sb="69" eb="72">
      <t>ゼンネンド</t>
    </rPh>
    <rPh sb="73" eb="75">
      <t>シタマワ</t>
    </rPh>
    <rPh sb="84" eb="86">
      <t>ケンゼン</t>
    </rPh>
    <rPh sb="86" eb="88">
      <t>ケイエイ</t>
    </rPh>
    <rPh sb="89" eb="91">
      <t>スイジュン</t>
    </rPh>
    <rPh sb="100" eb="102">
      <t>ウワマワ</t>
    </rPh>
    <rPh sb="172" eb="174">
      <t>コテイ</t>
    </rPh>
    <rPh sb="174" eb="176">
      <t>シサン</t>
    </rPh>
    <rPh sb="176" eb="178">
      <t>ジョキャク</t>
    </rPh>
    <rPh sb="178" eb="179">
      <t>ヒ</t>
    </rPh>
    <rPh sb="180" eb="182">
      <t>ゾウカ</t>
    </rPh>
    <rPh sb="185" eb="187">
      <t>ヒヨウ</t>
    </rPh>
    <rPh sb="188" eb="190">
      <t>ゾウカ</t>
    </rPh>
    <rPh sb="202" eb="204">
      <t>ゲンショウ</t>
    </rPh>
    <rPh sb="282" eb="285">
      <t>ゼンネンド</t>
    </rPh>
    <rPh sb="287" eb="289">
      <t>カイゼン</t>
    </rPh>
    <rPh sb="311" eb="312">
      <t>ウエ</t>
    </rPh>
    <rPh sb="410" eb="413">
      <t>ゼンネンド</t>
    </rPh>
    <rPh sb="416" eb="417">
      <t>アタイ</t>
    </rPh>
    <rPh sb="418" eb="420">
      <t>ゲンショウ</t>
    </rPh>
    <rPh sb="481" eb="484">
      <t>ゼンネンド</t>
    </rPh>
    <rPh sb="487" eb="488">
      <t>アタイ</t>
    </rPh>
    <rPh sb="489" eb="491">
      <t>ジョウショウ</t>
    </rPh>
    <rPh sb="568" eb="570">
      <t>ミンカン</t>
    </rPh>
    <rPh sb="570" eb="573">
      <t>ジギョウシャ</t>
    </rPh>
    <rPh sb="576" eb="577">
      <t>アラ</t>
    </rPh>
    <rPh sb="579" eb="581">
      <t>ロウスイ</t>
    </rPh>
    <rPh sb="581" eb="583">
      <t>チョウサ</t>
    </rPh>
    <rPh sb="584" eb="586">
      <t>ジッシ</t>
    </rPh>
    <rPh sb="587" eb="589">
      <t>ヨテイ</t>
    </rPh>
    <phoneticPr fontId="4"/>
  </si>
  <si>
    <t>　本市の水道施設及び管路整備は、水道事業の中長期的な経営の基本計画である「豊川市水道事業経営戦略」の整備計画に基づき計画的に整備を進めています。
　①有形固定資産減価償却率、②管路経年化率はともに上昇傾向となっており、老朽化した施設及び管路を積極的に更新する必要があると考えています。
　③管路更新率は、前年度より0.15ポイント下回る結果となりました。これは水道管塗料の不適正な認証取得事案による水道管工事の遅延に伴い、予算の繰越となった対象工事の更新管路の延長が含まれていないことや、近年、布設単価の高い基幹管路や鉄道軌道下などの重要管路の更新を重点的に行っていることによるものです。引き続き積極的な管路の更新事業を進めることで、管路更新率の改善を図っていきます。</t>
    <rPh sb="8" eb="9">
      <t>オヨ</t>
    </rPh>
    <rPh sb="16" eb="18">
      <t>スイドウ</t>
    </rPh>
    <rPh sb="18" eb="20">
      <t>ジギョウ</t>
    </rPh>
    <rPh sb="21" eb="25">
      <t>チュウチョウキテキ</t>
    </rPh>
    <rPh sb="26" eb="28">
      <t>ケイエイ</t>
    </rPh>
    <rPh sb="29" eb="31">
      <t>キホン</t>
    </rPh>
    <rPh sb="31" eb="33">
      <t>ケイカク</t>
    </rPh>
    <rPh sb="58" eb="61">
      <t>ケイカクテキ</t>
    </rPh>
    <rPh sb="109" eb="112">
      <t>ロウキュウカ</t>
    </rPh>
    <rPh sb="114" eb="116">
      <t>シセツ</t>
    </rPh>
    <rPh sb="116" eb="117">
      <t>オヨ</t>
    </rPh>
    <rPh sb="118" eb="120">
      <t>カンロ</t>
    </rPh>
    <rPh sb="121" eb="124">
      <t>セッキョクテキ</t>
    </rPh>
    <rPh sb="125" eb="127">
      <t>コウシン</t>
    </rPh>
    <rPh sb="129" eb="131">
      <t>ヒツヨウ</t>
    </rPh>
    <rPh sb="135" eb="136">
      <t>カンガ</t>
    </rPh>
    <rPh sb="165" eb="167">
      <t>シタマワ</t>
    </rPh>
    <rPh sb="168" eb="170">
      <t>ケッカ</t>
    </rPh>
    <rPh sb="326" eb="32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</si>
</sst>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1.19</c:v>
                </c:pt>
                <c:pt idx="1">
                  <c:v>0.87</c:v>
                </c:pt>
                <c:pt idx="2">
                  <c:v>0.79</c:v>
                </c:pt>
                <c:pt idx="3">
                  <c:v>0.71</c:v>
                </c:pt>
                <c:pt idx="4">
                  <c:v>0.56000000000000005</c:v>
                </c:pt>
              </c:numCache>
            </c:numRef>
          </c:val>
          <c:extLst>
            <c:ext xmlns:c16="http://schemas.microsoft.com/office/drawing/2014/chart" uri="{C3380CC4-5D6E-409C-BE32-E72D297353CC}">
              <c16:uniqueId val="{00000000-5128-4532-95FA-9F2735F9C6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5128-4532-95FA-9F2735F9C6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66.84</c:v>
                </c:pt>
                <c:pt idx="1">
                  <c:v>66.92</c:v>
                </c:pt>
                <c:pt idx="2">
                  <c:v>66.64</c:v>
                </c:pt>
                <c:pt idx="3">
                  <c:v>67.900000000000006</c:v>
                </c:pt>
                <c:pt idx="4">
                  <c:v>68.3</c:v>
                </c:pt>
              </c:numCache>
            </c:numRef>
          </c:val>
          <c:extLst>
            <c:ext xmlns:c16="http://schemas.microsoft.com/office/drawing/2014/chart" uri="{C3380CC4-5D6E-409C-BE32-E72D297353CC}">
              <c16:uniqueId val="{00000000-51C6-4405-A6F5-5A44CFE6C3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51C6-4405-A6F5-5A44CFE6C3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92.84</c:v>
                </c:pt>
                <c:pt idx="1">
                  <c:v>92.71</c:v>
                </c:pt>
                <c:pt idx="2">
                  <c:v>92.27</c:v>
                </c:pt>
                <c:pt idx="3">
                  <c:v>92.27</c:v>
                </c:pt>
                <c:pt idx="4">
                  <c:v>92.29</c:v>
                </c:pt>
              </c:numCache>
            </c:numRef>
          </c:val>
          <c:extLst>
            <c:ext xmlns:c16="http://schemas.microsoft.com/office/drawing/2014/chart" uri="{C3380CC4-5D6E-409C-BE32-E72D297353CC}">
              <c16:uniqueId val="{00000000-D32B-4552-8DA3-6318EA5838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D32B-4552-8DA3-6318EA5838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116.35</c:v>
                </c:pt>
                <c:pt idx="1">
                  <c:v>119.71</c:v>
                </c:pt>
                <c:pt idx="2">
                  <c:v>120.14</c:v>
                </c:pt>
                <c:pt idx="3">
                  <c:v>121.14</c:v>
                </c:pt>
                <c:pt idx="4">
                  <c:v>119.52</c:v>
                </c:pt>
              </c:numCache>
            </c:numRef>
          </c:val>
          <c:extLst>
            <c:ext xmlns:c16="http://schemas.microsoft.com/office/drawing/2014/chart" uri="{C3380CC4-5D6E-409C-BE32-E72D297353CC}">
              <c16:uniqueId val="{00000000-7384-4E2E-8563-4A17A8F8FC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7384-4E2E-8563-4A17A8F8FC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45.92</c:v>
                </c:pt>
                <c:pt idx="1">
                  <c:v>46.72</c:v>
                </c:pt>
                <c:pt idx="2">
                  <c:v>47.51</c:v>
                </c:pt>
                <c:pt idx="3">
                  <c:v>48.38</c:v>
                </c:pt>
                <c:pt idx="4">
                  <c:v>49.25</c:v>
                </c:pt>
              </c:numCache>
            </c:numRef>
          </c:val>
          <c:extLst>
            <c:ext xmlns:c16="http://schemas.microsoft.com/office/drawing/2014/chart" uri="{C3380CC4-5D6E-409C-BE32-E72D297353CC}">
              <c16:uniqueId val="{00000000-F3AE-4C89-8446-069010B81B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F3AE-4C89-8446-069010B81B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17.53</c:v>
                </c:pt>
                <c:pt idx="1">
                  <c:v>19.350000000000001</c:v>
                </c:pt>
                <c:pt idx="2">
                  <c:v>20.84</c:v>
                </c:pt>
                <c:pt idx="3">
                  <c:v>22.56</c:v>
                </c:pt>
                <c:pt idx="4">
                  <c:v>24.09</c:v>
                </c:pt>
              </c:numCache>
            </c:numRef>
          </c:val>
          <c:extLst>
            <c:ext xmlns:c16="http://schemas.microsoft.com/office/drawing/2014/chart" uri="{C3380CC4-5D6E-409C-BE32-E72D297353CC}">
              <c16:uniqueId val="{00000000-2D2C-485A-A4E4-B47A381BBC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2D2C-485A-A4E4-B47A381BBC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6C-4346-8742-BDB724A200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EE6C-4346-8742-BDB724A200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286.25</c:v>
                </c:pt>
                <c:pt idx="1">
                  <c:v>311.95</c:v>
                </c:pt>
                <c:pt idx="2">
                  <c:v>269.19</c:v>
                </c:pt>
                <c:pt idx="3">
                  <c:v>292.62</c:v>
                </c:pt>
                <c:pt idx="4">
                  <c:v>330.5</c:v>
                </c:pt>
              </c:numCache>
            </c:numRef>
          </c:val>
          <c:extLst>
            <c:ext xmlns:c16="http://schemas.microsoft.com/office/drawing/2014/chart" uri="{C3380CC4-5D6E-409C-BE32-E72D297353CC}">
              <c16:uniqueId val="{00000000-F04A-4370-9FCC-8834DA44D5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F04A-4370-9FCC-8834DA44D5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94.18</c:v>
                </c:pt>
                <c:pt idx="1">
                  <c:v>85.1</c:v>
                </c:pt>
                <c:pt idx="2">
                  <c:v>76.44</c:v>
                </c:pt>
                <c:pt idx="3">
                  <c:v>66.64</c:v>
                </c:pt>
                <c:pt idx="4">
                  <c:v>56.79</c:v>
                </c:pt>
              </c:numCache>
            </c:numRef>
          </c:val>
          <c:extLst>
            <c:ext xmlns:c16="http://schemas.microsoft.com/office/drawing/2014/chart" uri="{C3380CC4-5D6E-409C-BE32-E72D297353CC}">
              <c16:uniqueId val="{00000000-6938-41FD-BD4E-CEBEE75EF6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6938-41FD-BD4E-CEBEE75EF6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113.95</c:v>
                </c:pt>
                <c:pt idx="1">
                  <c:v>117.63</c:v>
                </c:pt>
                <c:pt idx="2">
                  <c:v>117.98</c:v>
                </c:pt>
                <c:pt idx="3">
                  <c:v>119.44</c:v>
                </c:pt>
                <c:pt idx="4">
                  <c:v>117.89</c:v>
                </c:pt>
              </c:numCache>
            </c:numRef>
          </c:val>
          <c:extLst>
            <c:ext xmlns:c16="http://schemas.microsoft.com/office/drawing/2014/chart" uri="{C3380CC4-5D6E-409C-BE32-E72D297353CC}">
              <c16:uniqueId val="{00000000-6FEF-400A-99B3-ED11702F86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6FEF-400A-99B3-ED11702F86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130.16999999999999</c:v>
                </c:pt>
                <c:pt idx="1">
                  <c:v>126.39</c:v>
                </c:pt>
                <c:pt idx="2">
                  <c:v>126.32</c:v>
                </c:pt>
                <c:pt idx="3">
                  <c:v>123.88</c:v>
                </c:pt>
                <c:pt idx="4">
                  <c:v>126.23</c:v>
                </c:pt>
              </c:numCache>
            </c:numRef>
          </c:val>
          <c:extLst>
            <c:ext xmlns:c16="http://schemas.microsoft.com/office/drawing/2014/chart" uri="{C3380CC4-5D6E-409C-BE32-E72D297353CC}">
              <c16:uniqueId val="{00000000-4106-4799-9E45-DB80B8BFBC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4106-4799-9E45-DB80B8BFBC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豊川市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186775</v>
      </c>
      <c r="AM8" s="45"/>
      <c r="AN8" s="45"/>
      <c r="AO8" s="45"/>
      <c r="AP8" s="45"/>
      <c r="AQ8" s="45"/>
      <c r="AR8" s="45"/>
      <c r="AS8" s="45"/>
      <c r="AT8" s="46">
        <f>データ!$S$6</f>
        <v>161.13999999999999</v>
      </c>
      <c r="AU8" s="47"/>
      <c r="AV8" s="47"/>
      <c r="AW8" s="47"/>
      <c r="AX8" s="47"/>
      <c r="AY8" s="47"/>
      <c r="AZ8" s="47"/>
      <c r="BA8" s="47"/>
      <c r="BB8" s="48">
        <f>データ!$T$6</f>
        <v>1159.0899999999999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91.29</v>
      </c>
      <c r="J10" s="47"/>
      <c r="K10" s="47"/>
      <c r="L10" s="47"/>
      <c r="M10" s="47"/>
      <c r="N10" s="47"/>
      <c r="O10" s="81"/>
      <c r="P10" s="48">
        <f>データ!$P$6</f>
        <v>99.79</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185895</v>
      </c>
      <c r="AM10" s="45"/>
      <c r="AN10" s="45"/>
      <c r="AO10" s="45"/>
      <c r="AP10" s="45"/>
      <c r="AQ10" s="45"/>
      <c r="AR10" s="45"/>
      <c r="AS10" s="45"/>
      <c r="AT10" s="46">
        <f>データ!$V$6</f>
        <v>113.69</v>
      </c>
      <c r="AU10" s="47"/>
      <c r="AV10" s="47"/>
      <c r="AW10" s="47"/>
      <c r="AX10" s="47"/>
      <c r="AY10" s="47"/>
      <c r="AZ10" s="47"/>
      <c r="BA10" s="47"/>
      <c r="BB10" s="48">
        <f>データ!$W$6</f>
        <v>1635.1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G95hpURp3nWZ0tfGvYBcI9dJz2inLxAH4lWkp5UUBnrnyyoGK4kPEQ6xlswGgvUcOZhQYSSyUKXmpF8czdRRg==" saltValue="C5g57qfFbni0Wwizpg3s1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232076</v>
      </c>
      <c r="D6" s="20">
        <f t="shared" si="3"/>
        <v>46</v>
      </c>
      <c r="E6" s="20">
        <f t="shared" si="3"/>
        <v>1</v>
      </c>
      <c r="F6" s="20">
        <f t="shared" si="3"/>
        <v>0</v>
      </c>
      <c r="G6" s="20">
        <f t="shared" si="3"/>
        <v>1</v>
      </c>
      <c r="H6" s="20" t="str">
        <f t="shared" si="3"/>
        <v>愛知県　豊川市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91.29</v>
      </c>
      <c r="P6" s="21">
        <f t="shared" si="3"/>
        <v>99.79</v>
      </c>
      <c r="Q6" s="21">
        <f t="shared" si="3"/>
        <v>2200</v>
      </c>
      <c r="R6" s="21">
        <f t="shared" si="3"/>
        <v>186775</v>
      </c>
      <c r="S6" s="21">
        <f t="shared" si="3"/>
        <v>161.13999999999999</v>
      </c>
      <c r="T6" s="21">
        <f t="shared" si="3"/>
        <v>1159.0899999999999</v>
      </c>
      <c r="U6" s="21">
        <f t="shared" si="3"/>
        <v>185895</v>
      </c>
      <c r="V6" s="21">
        <f t="shared" si="3"/>
        <v>113.69</v>
      </c>
      <c r="W6" s="21">
        <f t="shared" si="3"/>
        <v>1635.1</v>
      </c>
      <c r="X6" s="22">
        <f>IF(X7="",NA(),X7)</f>
        <v>116.35</v>
      </c>
      <c r="Y6" s="22">
        <f t="shared" ref="Y6:AG6" si="4">IF(Y7="",NA(),Y7)</f>
        <v>119.71</v>
      </c>
      <c r="Z6" s="22">
        <f t="shared" si="4"/>
        <v>120.14</v>
      </c>
      <c r="AA6" s="22">
        <f t="shared" si="4"/>
        <v>121.14</v>
      </c>
      <c r="AB6" s="22">
        <f t="shared" si="4"/>
        <v>119.52</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286.25</v>
      </c>
      <c r="AU6" s="22">
        <f t="shared" ref="AU6:BC6" si="6">IF(AU7="",NA(),AU7)</f>
        <v>311.95</v>
      </c>
      <c r="AV6" s="22">
        <f t="shared" si="6"/>
        <v>269.19</v>
      </c>
      <c r="AW6" s="22">
        <f t="shared" si="6"/>
        <v>292.62</v>
      </c>
      <c r="AX6" s="22">
        <f t="shared" si="6"/>
        <v>330.5</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94.18</v>
      </c>
      <c r="BF6" s="22">
        <f t="shared" ref="BF6:BN6" si="7">IF(BF7="",NA(),BF7)</f>
        <v>85.1</v>
      </c>
      <c r="BG6" s="22">
        <f t="shared" si="7"/>
        <v>76.44</v>
      </c>
      <c r="BH6" s="22">
        <f t="shared" si="7"/>
        <v>66.64</v>
      </c>
      <c r="BI6" s="22">
        <f t="shared" si="7"/>
        <v>56.79</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113.95</v>
      </c>
      <c r="BQ6" s="22">
        <f t="shared" ref="BQ6:BY6" si="8">IF(BQ7="",NA(),BQ7)</f>
        <v>117.63</v>
      </c>
      <c r="BR6" s="22">
        <f t="shared" si="8"/>
        <v>117.98</v>
      </c>
      <c r="BS6" s="22">
        <f t="shared" si="8"/>
        <v>119.44</v>
      </c>
      <c r="BT6" s="22">
        <f t="shared" si="8"/>
        <v>117.89</v>
      </c>
      <c r="BU6" s="22">
        <f t="shared" si="8"/>
        <v>106.02</v>
      </c>
      <c r="BV6" s="22">
        <f t="shared" si="8"/>
        <v>104.84</v>
      </c>
      <c r="BW6" s="22">
        <f t="shared" si="8"/>
        <v>106.11</v>
      </c>
      <c r="BX6" s="22">
        <f t="shared" si="8"/>
        <v>103.75</v>
      </c>
      <c r="BY6" s="22">
        <f t="shared" si="8"/>
        <v>105.3</v>
      </c>
      <c r="BZ6" s="21" t="str">
        <f>IF(BZ7="","",IF(BZ7="-","【-】","【"&amp;SUBSTITUTE(TEXT(BZ7,"#,##0.00"),"-","△")&amp;"】"))</f>
        <v>【102.35】</v>
      </c>
      <c r="CA6" s="22">
        <f>IF(CA7="",NA(),CA7)</f>
        <v>130.16999999999999</v>
      </c>
      <c r="CB6" s="22">
        <f t="shared" ref="CB6:CJ6" si="9">IF(CB7="",NA(),CB7)</f>
        <v>126.39</v>
      </c>
      <c r="CC6" s="22">
        <f t="shared" si="9"/>
        <v>126.32</v>
      </c>
      <c r="CD6" s="22">
        <f t="shared" si="9"/>
        <v>123.88</v>
      </c>
      <c r="CE6" s="22">
        <f t="shared" si="9"/>
        <v>126.23</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66.84</v>
      </c>
      <c r="CM6" s="22">
        <f t="shared" ref="CM6:CU6" si="10">IF(CM7="",NA(),CM7)</f>
        <v>66.92</v>
      </c>
      <c r="CN6" s="22">
        <f t="shared" si="10"/>
        <v>66.64</v>
      </c>
      <c r="CO6" s="22">
        <f t="shared" si="10"/>
        <v>67.900000000000006</v>
      </c>
      <c r="CP6" s="22">
        <f t="shared" si="10"/>
        <v>68.3</v>
      </c>
      <c r="CQ6" s="22">
        <f t="shared" si="10"/>
        <v>62.88</v>
      </c>
      <c r="CR6" s="22">
        <f t="shared" si="10"/>
        <v>62.32</v>
      </c>
      <c r="CS6" s="22">
        <f t="shared" si="10"/>
        <v>61.71</v>
      </c>
      <c r="CT6" s="22">
        <f t="shared" si="10"/>
        <v>63.12</v>
      </c>
      <c r="CU6" s="22">
        <f t="shared" si="10"/>
        <v>62.57</v>
      </c>
      <c r="CV6" s="21" t="str">
        <f>IF(CV7="","",IF(CV7="-","【-】","【"&amp;SUBSTITUTE(TEXT(CV7,"#,##0.00"),"-","△")&amp;"】"))</f>
        <v>【60.29】</v>
      </c>
      <c r="CW6" s="22">
        <f>IF(CW7="",NA(),CW7)</f>
        <v>92.84</v>
      </c>
      <c r="CX6" s="22">
        <f t="shared" ref="CX6:DF6" si="11">IF(CX7="",NA(),CX7)</f>
        <v>92.71</v>
      </c>
      <c r="CY6" s="22">
        <f t="shared" si="11"/>
        <v>92.27</v>
      </c>
      <c r="CZ6" s="22">
        <f t="shared" si="11"/>
        <v>92.27</v>
      </c>
      <c r="DA6" s="22">
        <f t="shared" si="11"/>
        <v>92.29</v>
      </c>
      <c r="DB6" s="22">
        <f t="shared" si="11"/>
        <v>90.13</v>
      </c>
      <c r="DC6" s="22">
        <f t="shared" si="11"/>
        <v>90.19</v>
      </c>
      <c r="DD6" s="22">
        <f t="shared" si="11"/>
        <v>90.03</v>
      </c>
      <c r="DE6" s="22">
        <f t="shared" si="11"/>
        <v>90.09</v>
      </c>
      <c r="DF6" s="22">
        <f t="shared" si="11"/>
        <v>90.21</v>
      </c>
      <c r="DG6" s="21" t="str">
        <f>IF(DG7="","",IF(DG7="-","【-】","【"&amp;SUBSTITUTE(TEXT(DG7,"#,##0.00"),"-","△")&amp;"】"))</f>
        <v>【90.12】</v>
      </c>
      <c r="DH6" s="22">
        <f>IF(DH7="",NA(),DH7)</f>
        <v>45.92</v>
      </c>
      <c r="DI6" s="22">
        <f t="shared" ref="DI6:DQ6" si="12">IF(DI7="",NA(),DI7)</f>
        <v>46.72</v>
      </c>
      <c r="DJ6" s="22">
        <f t="shared" si="12"/>
        <v>47.51</v>
      </c>
      <c r="DK6" s="22">
        <f t="shared" si="12"/>
        <v>48.38</v>
      </c>
      <c r="DL6" s="22">
        <f t="shared" si="12"/>
        <v>49.25</v>
      </c>
      <c r="DM6" s="22">
        <f t="shared" si="12"/>
        <v>48.01</v>
      </c>
      <c r="DN6" s="22">
        <f t="shared" si="12"/>
        <v>48.86</v>
      </c>
      <c r="DO6" s="22">
        <f t="shared" si="12"/>
        <v>49.6</v>
      </c>
      <c r="DP6" s="22">
        <f t="shared" si="12"/>
        <v>50.31</v>
      </c>
      <c r="DQ6" s="22">
        <f t="shared" si="12"/>
        <v>50.74</v>
      </c>
      <c r="DR6" s="21" t="str">
        <f>IF(DR7="","",IF(DR7="-","【-】","【"&amp;SUBSTITUTE(TEXT(DR7,"#,##0.00"),"-","△")&amp;"】"))</f>
        <v>【50.88】</v>
      </c>
      <c r="DS6" s="22">
        <f>IF(DS7="",NA(),DS7)</f>
        <v>17.53</v>
      </c>
      <c r="DT6" s="22">
        <f t="shared" ref="DT6:EB6" si="13">IF(DT7="",NA(),DT7)</f>
        <v>19.350000000000001</v>
      </c>
      <c r="DU6" s="22">
        <f t="shared" si="13"/>
        <v>20.84</v>
      </c>
      <c r="DV6" s="22">
        <f t="shared" si="13"/>
        <v>22.56</v>
      </c>
      <c r="DW6" s="22">
        <f t="shared" si="13"/>
        <v>24.09</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1.19</v>
      </c>
      <c r="EE6" s="22">
        <f t="shared" ref="EE6:EM6" si="14">IF(EE7="",NA(),EE7)</f>
        <v>0.87</v>
      </c>
      <c r="EF6" s="22">
        <f t="shared" si="14"/>
        <v>0.79</v>
      </c>
      <c r="EG6" s="22">
        <f t="shared" si="14"/>
        <v>0.71</v>
      </c>
      <c r="EH6" s="22">
        <f t="shared" si="14"/>
        <v>0.56000000000000005</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5">
      <c r="A7" s="15"/>
      <c r="B7" s="24">
        <v>2021</v>
      </c>
      <c r="C7" s="24">
        <v>232076</v>
      </c>
      <c r="D7" s="24">
        <v>46</v>
      </c>
      <c r="E7" s="24">
        <v>1</v>
      </c>
      <c r="F7" s="24">
        <v>0</v>
      </c>
      <c r="G7" s="24">
        <v>1</v>
      </c>
      <c r="H7" s="24" t="s">
        <v>93</v>
      </c>
      <c r="I7" s="24" t="s">
        <v>94</v>
      </c>
      <c r="J7" s="24" t="s">
        <v>95</v>
      </c>
      <c r="K7" s="24" t="s">
        <v>96</v>
      </c>
      <c r="L7" s="24" t="s">
        <v>97</v>
      </c>
      <c r="M7" s="24" t="s">
        <v>98</v>
      </c>
      <c r="N7" s="25" t="s">
        <v>99</v>
      </c>
      <c r="O7" s="25">
        <v>91.29</v>
      </c>
      <c r="P7" s="25">
        <v>99.79</v>
      </c>
      <c r="Q7" s="25">
        <v>2200</v>
      </c>
      <c r="R7" s="25">
        <v>186775</v>
      </c>
      <c r="S7" s="25">
        <v>161.13999999999999</v>
      </c>
      <c r="T7" s="25">
        <v>1159.0899999999999</v>
      </c>
      <c r="U7" s="25">
        <v>185895</v>
      </c>
      <c r="V7" s="25">
        <v>113.69</v>
      </c>
      <c r="W7" s="25">
        <v>1635.1</v>
      </c>
      <c r="X7" s="25">
        <v>116.35</v>
      </c>
      <c r="Y7" s="25">
        <v>119.71</v>
      </c>
      <c r="Z7" s="25">
        <v>120.14</v>
      </c>
      <c r="AA7" s="25">
        <v>121.14</v>
      </c>
      <c r="AB7" s="25">
        <v>119.52</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286.25</v>
      </c>
      <c r="AU7" s="25">
        <v>311.95</v>
      </c>
      <c r="AV7" s="25">
        <v>269.19</v>
      </c>
      <c r="AW7" s="25">
        <v>292.62</v>
      </c>
      <c r="AX7" s="25">
        <v>330.5</v>
      </c>
      <c r="AY7" s="25">
        <v>307.83</v>
      </c>
      <c r="AZ7" s="25">
        <v>318.89</v>
      </c>
      <c r="BA7" s="25">
        <v>309.10000000000002</v>
      </c>
      <c r="BB7" s="25">
        <v>306.08</v>
      </c>
      <c r="BC7" s="25">
        <v>306.14999999999998</v>
      </c>
      <c r="BD7" s="25">
        <v>261.51</v>
      </c>
      <c r="BE7" s="25">
        <v>94.18</v>
      </c>
      <c r="BF7" s="25">
        <v>85.1</v>
      </c>
      <c r="BG7" s="25">
        <v>76.44</v>
      </c>
      <c r="BH7" s="25">
        <v>66.64</v>
      </c>
      <c r="BI7" s="25">
        <v>56.79</v>
      </c>
      <c r="BJ7" s="25">
        <v>295.44</v>
      </c>
      <c r="BK7" s="25">
        <v>290.07</v>
      </c>
      <c r="BL7" s="25">
        <v>290.42</v>
      </c>
      <c r="BM7" s="25">
        <v>294.66000000000003</v>
      </c>
      <c r="BN7" s="25">
        <v>285.27</v>
      </c>
      <c r="BO7" s="25">
        <v>265.16000000000003</v>
      </c>
      <c r="BP7" s="25">
        <v>113.95</v>
      </c>
      <c r="BQ7" s="25">
        <v>117.63</v>
      </c>
      <c r="BR7" s="25">
        <v>117.98</v>
      </c>
      <c r="BS7" s="25">
        <v>119.44</v>
      </c>
      <c r="BT7" s="25">
        <v>117.89</v>
      </c>
      <c r="BU7" s="25">
        <v>106.02</v>
      </c>
      <c r="BV7" s="25">
        <v>104.84</v>
      </c>
      <c r="BW7" s="25">
        <v>106.11</v>
      </c>
      <c r="BX7" s="25">
        <v>103.75</v>
      </c>
      <c r="BY7" s="25">
        <v>105.3</v>
      </c>
      <c r="BZ7" s="25">
        <v>102.35</v>
      </c>
      <c r="CA7" s="25">
        <v>130.16999999999999</v>
      </c>
      <c r="CB7" s="25">
        <v>126.39</v>
      </c>
      <c r="CC7" s="25">
        <v>126.32</v>
      </c>
      <c r="CD7" s="25">
        <v>123.88</v>
      </c>
      <c r="CE7" s="25">
        <v>126.23</v>
      </c>
      <c r="CF7" s="25">
        <v>158.6</v>
      </c>
      <c r="CG7" s="25">
        <v>161.82</v>
      </c>
      <c r="CH7" s="25">
        <v>161.03</v>
      </c>
      <c r="CI7" s="25">
        <v>159.93</v>
      </c>
      <c r="CJ7" s="25">
        <v>162.77000000000001</v>
      </c>
      <c r="CK7" s="25">
        <v>167.74</v>
      </c>
      <c r="CL7" s="25">
        <v>66.84</v>
      </c>
      <c r="CM7" s="25">
        <v>66.92</v>
      </c>
      <c r="CN7" s="25">
        <v>66.64</v>
      </c>
      <c r="CO7" s="25">
        <v>67.900000000000006</v>
      </c>
      <c r="CP7" s="25">
        <v>68.3</v>
      </c>
      <c r="CQ7" s="25">
        <v>62.88</v>
      </c>
      <c r="CR7" s="25">
        <v>62.32</v>
      </c>
      <c r="CS7" s="25">
        <v>61.71</v>
      </c>
      <c r="CT7" s="25">
        <v>63.12</v>
      </c>
      <c r="CU7" s="25">
        <v>62.57</v>
      </c>
      <c r="CV7" s="25">
        <v>60.29</v>
      </c>
      <c r="CW7" s="25">
        <v>92.84</v>
      </c>
      <c r="CX7" s="25">
        <v>92.71</v>
      </c>
      <c r="CY7" s="25">
        <v>92.27</v>
      </c>
      <c r="CZ7" s="25">
        <v>92.27</v>
      </c>
      <c r="DA7" s="25">
        <v>92.29</v>
      </c>
      <c r="DB7" s="25">
        <v>90.13</v>
      </c>
      <c r="DC7" s="25">
        <v>90.19</v>
      </c>
      <c r="DD7" s="25">
        <v>90.03</v>
      </c>
      <c r="DE7" s="25">
        <v>90.09</v>
      </c>
      <c r="DF7" s="25">
        <v>90.21</v>
      </c>
      <c r="DG7" s="25">
        <v>90.12</v>
      </c>
      <c r="DH7" s="25">
        <v>45.92</v>
      </c>
      <c r="DI7" s="25">
        <v>46.72</v>
      </c>
      <c r="DJ7" s="25">
        <v>47.51</v>
      </c>
      <c r="DK7" s="25">
        <v>48.38</v>
      </c>
      <c r="DL7" s="25">
        <v>49.25</v>
      </c>
      <c r="DM7" s="25">
        <v>48.01</v>
      </c>
      <c r="DN7" s="25">
        <v>48.86</v>
      </c>
      <c r="DO7" s="25">
        <v>49.6</v>
      </c>
      <c r="DP7" s="25">
        <v>50.31</v>
      </c>
      <c r="DQ7" s="25">
        <v>50.74</v>
      </c>
      <c r="DR7" s="25">
        <v>50.88</v>
      </c>
      <c r="DS7" s="25">
        <v>17.53</v>
      </c>
      <c r="DT7" s="25">
        <v>19.350000000000001</v>
      </c>
      <c r="DU7" s="25">
        <v>20.84</v>
      </c>
      <c r="DV7" s="25">
        <v>22.56</v>
      </c>
      <c r="DW7" s="25">
        <v>24.09</v>
      </c>
      <c r="DX7" s="25">
        <v>16.600000000000001</v>
      </c>
      <c r="DY7" s="25">
        <v>18.510000000000002</v>
      </c>
      <c r="DZ7" s="25">
        <v>20.49</v>
      </c>
      <c r="EA7" s="25">
        <v>21.34</v>
      </c>
      <c r="EB7" s="25">
        <v>23.27</v>
      </c>
      <c r="EC7" s="25">
        <v>22.3</v>
      </c>
      <c r="ED7" s="25">
        <v>1.19</v>
      </c>
      <c r="EE7" s="25">
        <v>0.87</v>
      </c>
      <c r="EF7" s="25">
        <v>0.79</v>
      </c>
      <c r="EG7" s="25">
        <v>0.71</v>
      </c>
      <c r="EH7" s="25">
        <v>0.56000000000000005</v>
      </c>
      <c r="EI7" s="25">
        <v>0.65</v>
      </c>
      <c r="EJ7" s="25">
        <v>0.7</v>
      </c>
      <c r="EK7" s="25">
        <v>0.72</v>
      </c>
      <c r="EL7" s="25">
        <v>0.69</v>
      </c>
      <c r="EM7" s="25">
        <v>0.69</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2023-01-19T05:53:17Z</cp:lastPrinted>
  <dcterms:created xsi:type="dcterms:W3CDTF">2022-12-01T01:00:03Z</dcterms:created>
  <dcterms:modified xsi:type="dcterms:W3CDTF">2023-02-02T04:26:49Z</dcterms:modified>
  <cp:category/>
</cp:coreProperties>
</file>