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ECE6A1C0-67EE-4EDC-9C3F-35590B848625}" xr6:coauthVersionLast="47" xr6:coauthVersionMax="47" xr10:uidLastSave="{00000000-0000-0000-0000-000000000000}"/>
  <workbookProtection workbookAlgorithmName="SHA-512" workbookHashValue="Jdvvj8Xydade993t658sc8/IEA7b7OmI7y7pqgvQkSV40/9OLxCOG+y3PAv7fkEPwg5kb9rZf9t8UOPRKwGaDg==" workbookSaltValue="xPNm82Bog6xrasaLkatRP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<sst xmlns="http://schemas.openxmlformats.org/spreadsheetml/2006/main" count="236" uniqueCount="116">
  <si>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</si>
  <si>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</si>
  <si>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</si>
  <si>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</si>
  <si>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</si>
  <si>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</si>
  <si>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</si>
  <si>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</si>
  <si>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</si>
  <si>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</si>
  <si>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</si>
  <si>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</si>
  <si>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</si>
  <si>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</si>
  <si>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</si>
  <si>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</si>
  <si>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</si>
  <si>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</si>
  <si>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</si>
  <si>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</si>
  <si>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</si>
  <si>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</si>
  <si>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</si>
  <si>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</si>
  <si>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</si>
  <si>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</si>
  <si>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</si>
  <si>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</si>
  <si>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</si>
  <si>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</si>
  <si>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</si>
  <si>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</si>
  <si>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</si>
  <si>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</si>
  <si>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</si>
  <si>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</si>
  <si>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</si>
  <si>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</si>
  <si>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</si>
  <si>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</si>
  <si>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</si>
  <si>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</si>
  <si>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</si>
  <si>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</si>
  <si>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</si>
  <si>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</si>
  <si>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</si>
  <si>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</si>
  <si>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</si>
  <si>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</si>
  <si>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</si>
  <si>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</si>
  <si>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</si>
  <si>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</si>
  <si>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</si>
  <si>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</si>
  <si>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</si>
  <si>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</si>
  <si>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</si>
  <si>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</si>
  <si>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</si>
  <si>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</si>
  <si>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</si>
  <si>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</si>
  <si>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</si>
  <si>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</si>
  <si>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</si>
  <si>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</si>
  <si>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</si>
  <si>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</si>
  <si>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</si>
  <si>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</si>
  <si>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</si>
  <si>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</si>
  <si>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</si>
  <si>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</si>
  <si>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</si>
  <si>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</si>
  <si>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</si>
  <si>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</si>
  <si>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</si>
  <si>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</si>
  <si>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</si>
  <si>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</si>
  <si>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</si>
  <si>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</si>
  <si>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</si>
  <si>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</si>
  <si>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</si>
  <si>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</si>
  <si>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</si>
  <si>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</si>
  <si>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</si>
  <si>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</si>
  <si>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</si>
  <si>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</si>
  <si>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</si>
  <si>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</si>
  <si>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</si>
  <si>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</si>
  <si>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</si>
  <si>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</si>
  <si>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</si>
  <si>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</si>
  <si>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</si>
  <si>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</si>
  <si>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</si>
  <si>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</si>
  <si>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</si>
  <si>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</si>
  <si>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</si>
  <si>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</si>
  <si>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</si>
  <si>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については、経常黒字が続いているが、経費回収率が平均値を下回っているため、引き続き収益の増加と費用の抑制に努める必要がある。特に収入の根幹となる下水道使用料については、人口減少や節水機器の普及等の要因により、減少に転じることが想定されるため、現在使用料等のあり方を検討している。
　また、施設面においては平成28年度に策定し、令和3年度に改訂したストックマネジメント計画に基づき、施設の点検・調査、修繕・改築を効果的に進めていく。
　なお、経営戦略については令和3年3月に策定及び公表を行い、令和7年度に見直す予定である。</t>
    <rPh sb="243" eb="244">
      <t>ネン</t>
    </rPh>
    <rPh sb="245" eb="246">
      <t>ガツ</t>
    </rPh>
    <phoneticPr fontId="4"/>
  </si>
  <si>
    <t>①　経常収支比率
　一般会計繰出金の収入もあり100%を超え黒字であるが、平均を下回るため、更なる収入確保と経費削減を図る必要がある。
②　累積欠損金比率
　0%であり今後も0%を維持するよう努める。
③　流動比率
　本市は未だ下水道整備区域の拡張をしており、建設費財源を起債で調達していることが100％を下回る要因と考えられる。使用料収入の増額など現金収入の更なる確保が必要である。
④　企業債残高対事業規模比率
　毎年の借入額が、償還額を超えないよう収支計画をしているため、起債残高も減少してきたことが、平均を下回った要因と考える。今後も順調に償還を進める。
⑤　経費回収率
　汚水処理費に対し一般会計からの基準外繰入金も財源にしていることが、平均を下回る要因と考えられる。下水道接続率向上などを図り使用料収入を増額させる必要がある。
⑥　汚水処理原価
　平均より良好な状況は、未だ下水整備区域の拡張をしており、有収水量が伸びていることが要因と考えられる。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t>
    <rPh sb="306" eb="309">
      <t>キジュンガイ</t>
    </rPh>
    <rPh sb="310" eb="311">
      <t>イ</t>
    </rPh>
    <phoneticPr fontId="4"/>
  </si>
  <si>
    <t>①　有形固定資産減価償却率
　既存施設の償却が進み増加したが、本市は未だ下水道整備区域の拡張をしており、新しい資産も多いため、平均を下回ったと考えられる。
②　管渠老朽化率
　耐用年数を超えた管渠が少ないため平均を下回っているが、近い将来耐用年数を超える管渠が増加するため、計画的な更新の検討が必要である。
③　管渠改善率
　管渠布設延長は下水道整備区域の拡張により伸びたが、修繕等の実績が少なかったため、平均を下回ったと考えられる。</t>
    <rPh sb="99" eb="100">
      <t>スク</t>
    </rPh>
    <rPh sb="104" eb="106">
      <t>ヘイキン</t>
    </rPh>
    <rPh sb="107" eb="109">
      <t>シタマワ</t>
    </rPh>
    <rPh sb="130" eb="13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</si>
</sst>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0.09</c:v>
                </c:pt>
                <c:pt idx="1">
                  <c:v>0.09</c:v>
                </c:pt>
                <c:pt idx="2">
                  <c:v>0.09</c:v>
                </c:pt>
                <c:pt idx="3">
                  <c:v>0.12</c:v>
                </c:pt>
                <c:pt idx="4">
                  <c:v>0.06</c:v>
                </c:pt>
              </c:numCache>
            </c:numRef>
          </c:val>
          <c:extLst>
            <c:ext xmlns:c16="http://schemas.microsoft.com/office/drawing/2014/chart" uri="{C3380CC4-5D6E-409C-BE32-E72D297353CC}">
              <c16:uniqueId val="{00000000-18E4-4FAA-B67A-AB58973BBD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18E4-4FAA-B67A-AB58973BBD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D7-4971-A78F-BAE747561B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8DD7-4971-A78F-BAE747561B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c:v>
                </c:pt>
                <c:pt idx="1">
                  <c:v>92.75</c:v>
                </c:pt>
                <c:pt idx="2">
                  <c:v>93.38</c:v>
                </c:pt>
                <c:pt idx="3">
                  <c:v>93.8</c:v>
                </c:pt>
                <c:pt idx="4">
                  <c:v>94.42</c:v>
                </c:pt>
              </c:numCache>
            </c:numRef>
          </c:val>
          <c:extLst>
            <c:ext xmlns:c16="http://schemas.microsoft.com/office/drawing/2014/chart" uri="{C3380CC4-5D6E-409C-BE32-E72D297353CC}">
              <c16:uniqueId val="{00000000-A5BA-4C68-9D78-D23BE37EC6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A5BA-4C68-9D78-D23BE37EC6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107.05</c:v>
                </c:pt>
                <c:pt idx="1">
                  <c:v>104.85</c:v>
                </c:pt>
                <c:pt idx="2">
                  <c:v>104.5</c:v>
                </c:pt>
                <c:pt idx="3">
                  <c:v>103.28</c:v>
                </c:pt>
                <c:pt idx="4">
                  <c:v>100.79</c:v>
                </c:pt>
              </c:numCache>
            </c:numRef>
          </c:val>
          <c:extLst>
            <c:ext xmlns:c16="http://schemas.microsoft.com/office/drawing/2014/chart" uri="{C3380CC4-5D6E-409C-BE32-E72D297353CC}">
              <c16:uniqueId val="{00000000-01FB-4683-98BC-1D902C6D3F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01FB-4683-98BC-1D902C6D3F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3.49</c:v>
                </c:pt>
                <c:pt idx="1">
                  <c:v>6.89</c:v>
                </c:pt>
                <c:pt idx="2">
                  <c:v>10.19</c:v>
                </c:pt>
                <c:pt idx="3">
                  <c:v>13.42</c:v>
                </c:pt>
                <c:pt idx="4">
                  <c:v>16.64</c:v>
                </c:pt>
              </c:numCache>
            </c:numRef>
          </c:val>
          <c:extLst>
            <c:ext xmlns:c16="http://schemas.microsoft.com/office/drawing/2014/chart" uri="{C3380CC4-5D6E-409C-BE32-E72D297353CC}">
              <c16:uniqueId val="{00000000-BCD0-44CE-87C9-13D2B61EEB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BCD0-44CE-87C9-13D2B61EEB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2.66</c:v>
                </c:pt>
              </c:numCache>
            </c:numRef>
          </c:val>
          <c:extLst>
            <c:ext xmlns:c16="http://schemas.microsoft.com/office/drawing/2014/chart" uri="{C3380CC4-5D6E-409C-BE32-E72D297353CC}">
              <c16:uniqueId val="{00000000-896A-460F-816D-F882355E4D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896A-460F-816D-F882355E4D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32-4B51-9A3B-6D566FFBAF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7532-4B51-9A3B-6D566FFBAF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46.77</c:v>
                </c:pt>
                <c:pt idx="1">
                  <c:v>48.24</c:v>
                </c:pt>
                <c:pt idx="2">
                  <c:v>59.82</c:v>
                </c:pt>
                <c:pt idx="3">
                  <c:v>67.069999999999993</c:v>
                </c:pt>
                <c:pt idx="4">
                  <c:v>72.260000000000005</c:v>
                </c:pt>
              </c:numCache>
            </c:numRef>
          </c:val>
          <c:extLst>
            <c:ext xmlns:c16="http://schemas.microsoft.com/office/drawing/2014/chart" uri="{C3380CC4-5D6E-409C-BE32-E72D297353CC}">
              <c16:uniqueId val="{00000000-843D-472E-BDBA-90793B8E2C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843D-472E-BDBA-90793B8E2C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806.66</c:v>
                </c:pt>
                <c:pt idx="1">
                  <c:v>784.91</c:v>
                </c:pt>
                <c:pt idx="2">
                  <c:v>750.02</c:v>
                </c:pt>
                <c:pt idx="3">
                  <c:v>733.01</c:v>
                </c:pt>
                <c:pt idx="4">
                  <c:v>722.66</c:v>
                </c:pt>
              </c:numCache>
            </c:numRef>
          </c:val>
          <c:extLst>
            <c:ext xmlns:c16="http://schemas.microsoft.com/office/drawing/2014/chart" uri="{C3380CC4-5D6E-409C-BE32-E72D297353CC}">
              <c16:uniqueId val="{00000000-533C-4B8A-86A2-CF60C7185F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533C-4B8A-86A2-CF60C7185F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89.3</c:v>
                </c:pt>
                <c:pt idx="1">
                  <c:v>89.05</c:v>
                </c:pt>
                <c:pt idx="2">
                  <c:v>88.93</c:v>
                </c:pt>
                <c:pt idx="3">
                  <c:v>86.66</c:v>
                </c:pt>
                <c:pt idx="4">
                  <c:v>85.36</c:v>
                </c:pt>
              </c:numCache>
            </c:numRef>
          </c:val>
          <c:extLst>
            <c:ext xmlns:c16="http://schemas.microsoft.com/office/drawing/2014/chart" uri="{C3380CC4-5D6E-409C-BE32-E72D297353CC}">
              <c16:uniqueId val="{00000000-2A68-4D32-AD9F-D53751EB3B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2A68-4D32-AD9F-D53751EB3B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138.11000000000001</c:v>
                </c:pt>
                <c:pt idx="1">
                  <c:v>136.77000000000001</c:v>
                </c:pt>
                <c:pt idx="2">
                  <c:v>137.68</c:v>
                </c:pt>
                <c:pt idx="3">
                  <c:v>140.57</c:v>
                </c:pt>
                <c:pt idx="4">
                  <c:v>141.27000000000001</c:v>
                </c:pt>
              </c:numCache>
            </c:numRef>
          </c:val>
          <c:extLst>
            <c:ext xmlns:c16="http://schemas.microsoft.com/office/drawing/2014/chart" uri="{C3380CC4-5D6E-409C-BE32-E72D297353CC}">
              <c16:uniqueId val="{00000000-9D46-47DD-862B-D4E5A6BD9B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9D46-47DD-862B-D4E5A6BD9B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豊川市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非設置</v>
      </c>
      <c r="AE8" s="40"/>
      <c r="AF8" s="40"/>
      <c r="AG8" s="40"/>
      <c r="AH8" s="40"/>
      <c r="AI8" s="40"/>
      <c r="AJ8" s="40"/>
      <c r="AK8" s="3"/>
      <c r="AL8" s="41">
        <f>データ!S6</f>
        <v>186376</v>
      </c>
      <c r="AM8" s="41"/>
      <c r="AN8" s="41"/>
      <c r="AO8" s="41"/>
      <c r="AP8" s="41"/>
      <c r="AQ8" s="41"/>
      <c r="AR8" s="41"/>
      <c r="AS8" s="41"/>
      <c r="AT8" s="34">
        <f>データ!T6</f>
        <v>161.13999999999999</v>
      </c>
      <c r="AU8" s="34"/>
      <c r="AV8" s="34"/>
      <c r="AW8" s="34"/>
      <c r="AX8" s="34"/>
      <c r="AY8" s="34"/>
      <c r="AZ8" s="34"/>
      <c r="BA8" s="34"/>
      <c r="BB8" s="34">
        <f>データ!U6</f>
        <v>1156.6099999999999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68.03</v>
      </c>
      <c r="J10" s="34"/>
      <c r="K10" s="34"/>
      <c r="L10" s="34"/>
      <c r="M10" s="34"/>
      <c r="N10" s="34"/>
      <c r="O10" s="34"/>
      <c r="P10" s="34">
        <f>データ!P6</f>
        <v>82.74</v>
      </c>
      <c r="Q10" s="34"/>
      <c r="R10" s="34"/>
      <c r="S10" s="34"/>
      <c r="T10" s="34"/>
      <c r="U10" s="34"/>
      <c r="V10" s="34"/>
      <c r="W10" s="34">
        <f>データ!Q6</f>
        <v>91.05</v>
      </c>
      <c r="X10" s="34"/>
      <c r="Y10" s="34"/>
      <c r="Z10" s="34"/>
      <c r="AA10" s="34"/>
      <c r="AB10" s="34"/>
      <c r="AC10" s="34"/>
      <c r="AD10" s="41">
        <f>データ!R6</f>
        <v>1991</v>
      </c>
      <c r="AE10" s="41"/>
      <c r="AF10" s="41"/>
      <c r="AG10" s="41"/>
      <c r="AH10" s="41"/>
      <c r="AI10" s="41"/>
      <c r="AJ10" s="41"/>
      <c r="AK10" s="2"/>
      <c r="AL10" s="41">
        <f>データ!V6</f>
        <v>153955</v>
      </c>
      <c r="AM10" s="41"/>
      <c r="AN10" s="41"/>
      <c r="AO10" s="41"/>
      <c r="AP10" s="41"/>
      <c r="AQ10" s="41"/>
      <c r="AR10" s="41"/>
      <c r="AS10" s="41"/>
      <c r="AT10" s="34">
        <f>データ!W6</f>
        <v>32.04</v>
      </c>
      <c r="AU10" s="34"/>
      <c r="AV10" s="34"/>
      <c r="AW10" s="34"/>
      <c r="AX10" s="34"/>
      <c r="AY10" s="34"/>
      <c r="AZ10" s="34"/>
      <c r="BA10" s="34"/>
      <c r="BB10" s="34">
        <f>データ!X6</f>
        <v>4805.09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qYpKllO5QsQ665ul5r4bcZbfYVJDSgL6n2sXhXmslvNpJH7l8ihrrwA8F3FAo1WRKCq5er8T+6Iq/bZ4hCAWg==" saltValue="puozjyKIpUq8t6eqE5bC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232076</v>
      </c>
      <c r="D6" s="19">
        <f t="shared" si="3"/>
        <v>46</v>
      </c>
      <c r="E6" s="19">
        <f t="shared" si="3"/>
        <v>17</v>
      </c>
      <c r="F6" s="19">
        <f t="shared" si="3"/>
        <v>1</v>
      </c>
      <c r="G6" s="19">
        <f t="shared" si="3"/>
        <v>0</v>
      </c>
      <c r="H6" s="19" t="str">
        <f t="shared" si="3"/>
        <v>愛知県　豊川市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68.03</v>
      </c>
      <c r="P6" s="20">
        <f t="shared" si="3"/>
        <v>82.74</v>
      </c>
      <c r="Q6" s="20">
        <f t="shared" si="3"/>
        <v>91.05</v>
      </c>
      <c r="R6" s="20">
        <f t="shared" si="3"/>
        <v>1991</v>
      </c>
      <c r="S6" s="20">
        <f t="shared" si="3"/>
        <v>186376</v>
      </c>
      <c r="T6" s="20">
        <f t="shared" si="3"/>
        <v>161.13999999999999</v>
      </c>
      <c r="U6" s="20">
        <f t="shared" si="3"/>
        <v>1156.6099999999999</v>
      </c>
      <c r="V6" s="20">
        <f t="shared" si="3"/>
        <v>153955</v>
      </c>
      <c r="W6" s="20">
        <f t="shared" si="3"/>
        <v>32.04</v>
      </c>
      <c r="X6" s="20">
        <f t="shared" si="3"/>
        <v>4805.09</v>
      </c>
      <c r="Y6" s="21">
        <f>IF(Y7="",NA(),Y7)</f>
        <v>107.05</v>
      </c>
      <c r="Z6" s="21">
        <f t="shared" ref="Z6:AH6" si="4">IF(Z7="",NA(),Z7)</f>
        <v>104.85</v>
      </c>
      <c r="AA6" s="21">
        <f t="shared" si="4"/>
        <v>104.5</v>
      </c>
      <c r="AB6" s="21">
        <f t="shared" si="4"/>
        <v>103.28</v>
      </c>
      <c r="AC6" s="21">
        <f t="shared" si="4"/>
        <v>100.79</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46.77</v>
      </c>
      <c r="AV6" s="21">
        <f t="shared" ref="AV6:BD6" si="6">IF(AV7="",NA(),AV7)</f>
        <v>48.24</v>
      </c>
      <c r="AW6" s="21">
        <f t="shared" si="6"/>
        <v>59.82</v>
      </c>
      <c r="AX6" s="21">
        <f t="shared" si="6"/>
        <v>67.069999999999993</v>
      </c>
      <c r="AY6" s="21">
        <f t="shared" si="6"/>
        <v>72.260000000000005</v>
      </c>
      <c r="AZ6" s="21">
        <f t="shared" si="6"/>
        <v>61.57</v>
      </c>
      <c r="BA6" s="21">
        <f t="shared" si="6"/>
        <v>60.82</v>
      </c>
      <c r="BB6" s="21">
        <f t="shared" si="6"/>
        <v>63.48</v>
      </c>
      <c r="BC6" s="21">
        <f t="shared" si="6"/>
        <v>65.510000000000005</v>
      </c>
      <c r="BD6" s="21">
        <f t="shared" si="6"/>
        <v>72.78</v>
      </c>
      <c r="BE6" s="20" t="str">
        <f>IF(BE7="","",IF(BE7="-","【-】","【"&amp;SUBSTITUTE(TEXT(BE7,"#,##0.00"),"-","△")&amp;"】"))</f>
        <v>【78.43】</v>
      </c>
      <c r="BF6" s="21">
        <f>IF(BF7="",NA(),BF7)</f>
        <v>806.66</v>
      </c>
      <c r="BG6" s="21">
        <f t="shared" ref="BG6:BO6" si="7">IF(BG7="",NA(),BG7)</f>
        <v>784.91</v>
      </c>
      <c r="BH6" s="21">
        <f t="shared" si="7"/>
        <v>750.02</v>
      </c>
      <c r="BI6" s="21">
        <f t="shared" si="7"/>
        <v>733.01</v>
      </c>
      <c r="BJ6" s="21">
        <f t="shared" si="7"/>
        <v>722.66</v>
      </c>
      <c r="BK6" s="21">
        <f t="shared" si="7"/>
        <v>867.39</v>
      </c>
      <c r="BL6" s="21">
        <f t="shared" si="7"/>
        <v>920.83</v>
      </c>
      <c r="BM6" s="21">
        <f t="shared" si="7"/>
        <v>874.02</v>
      </c>
      <c r="BN6" s="21">
        <f t="shared" si="7"/>
        <v>827.43</v>
      </c>
      <c r="BO6" s="21">
        <f t="shared" si="7"/>
        <v>790.32</v>
      </c>
      <c r="BP6" s="20" t="str">
        <f>IF(BP7="","",IF(BP7="-","【-】","【"&amp;SUBSTITUTE(TEXT(BP7,"#,##0.00"),"-","△")&amp;"】"))</f>
        <v>【630.82】</v>
      </c>
      <c r="BQ6" s="21">
        <f>IF(BQ7="",NA(),BQ7)</f>
        <v>89.3</v>
      </c>
      <c r="BR6" s="21">
        <f t="shared" ref="BR6:BZ6" si="8">IF(BR7="",NA(),BR7)</f>
        <v>89.05</v>
      </c>
      <c r="BS6" s="21">
        <f t="shared" si="8"/>
        <v>88.93</v>
      </c>
      <c r="BT6" s="21">
        <f t="shared" si="8"/>
        <v>86.66</v>
      </c>
      <c r="BU6" s="21">
        <f t="shared" si="8"/>
        <v>85.36</v>
      </c>
      <c r="BV6" s="21">
        <f t="shared" si="8"/>
        <v>100.91</v>
      </c>
      <c r="BW6" s="21">
        <f t="shared" si="8"/>
        <v>99.82</v>
      </c>
      <c r="BX6" s="21">
        <f t="shared" si="8"/>
        <v>100.32</v>
      </c>
      <c r="BY6" s="21">
        <f t="shared" si="8"/>
        <v>99.71</v>
      </c>
      <c r="BZ6" s="21">
        <f t="shared" si="8"/>
        <v>98.7</v>
      </c>
      <c r="CA6" s="20" t="str">
        <f>IF(CA7="","",IF(CA7="-","【-】","【"&amp;SUBSTITUTE(TEXT(CA7,"#,##0.00"),"-","△")&amp;"】"))</f>
        <v>【97.81】</v>
      </c>
      <c r="CB6" s="21">
        <f>IF(CB7="",NA(),CB7)</f>
        <v>138.11000000000001</v>
      </c>
      <c r="CC6" s="21">
        <f t="shared" ref="CC6:CK6" si="9">IF(CC7="",NA(),CC7)</f>
        <v>136.77000000000001</v>
      </c>
      <c r="CD6" s="21">
        <f t="shared" si="9"/>
        <v>137.68</v>
      </c>
      <c r="CE6" s="21">
        <f t="shared" si="9"/>
        <v>140.57</v>
      </c>
      <c r="CF6" s="21">
        <f t="shared" si="9"/>
        <v>141.27000000000001</v>
      </c>
      <c r="CG6" s="21">
        <f t="shared" si="9"/>
        <v>158.04</v>
      </c>
      <c r="CH6" s="21">
        <f t="shared" si="9"/>
        <v>156.77000000000001</v>
      </c>
      <c r="CI6" s="21">
        <f t="shared" si="9"/>
        <v>157.63999999999999</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92.5</v>
      </c>
      <c r="CY6" s="21">
        <f t="shared" ref="CY6:DG6" si="11">IF(CY7="",NA(),CY7)</f>
        <v>92.75</v>
      </c>
      <c r="CZ6" s="21">
        <f t="shared" si="11"/>
        <v>93.38</v>
      </c>
      <c r="DA6" s="21">
        <f t="shared" si="11"/>
        <v>93.8</v>
      </c>
      <c r="DB6" s="21">
        <f t="shared" si="11"/>
        <v>94.42</v>
      </c>
      <c r="DC6" s="21">
        <f t="shared" si="11"/>
        <v>94.06</v>
      </c>
      <c r="DD6" s="21">
        <f t="shared" si="11"/>
        <v>94.41</v>
      </c>
      <c r="DE6" s="21">
        <f t="shared" si="11"/>
        <v>94.43</v>
      </c>
      <c r="DF6" s="21">
        <f t="shared" si="11"/>
        <v>94.58</v>
      </c>
      <c r="DG6" s="21">
        <f t="shared" si="11"/>
        <v>94.69</v>
      </c>
      <c r="DH6" s="20" t="str">
        <f>IF(DH7="","",IF(DH7="-","【-】","【"&amp;SUBSTITUTE(TEXT(DH7,"#,##0.00"),"-","△")&amp;"】"))</f>
        <v>【95.91】</v>
      </c>
      <c r="DI6" s="21">
        <f>IF(DI7="",NA(),DI7)</f>
        <v>3.49</v>
      </c>
      <c r="DJ6" s="21">
        <f t="shared" ref="DJ6:DR6" si="12">IF(DJ7="",NA(),DJ7)</f>
        <v>6.89</v>
      </c>
      <c r="DK6" s="21">
        <f t="shared" si="12"/>
        <v>10.19</v>
      </c>
      <c r="DL6" s="21">
        <f t="shared" si="12"/>
        <v>13.42</v>
      </c>
      <c r="DM6" s="21">
        <f t="shared" si="12"/>
        <v>16.64</v>
      </c>
      <c r="DN6" s="21">
        <f t="shared" si="12"/>
        <v>34.33</v>
      </c>
      <c r="DO6" s="21">
        <f t="shared" si="12"/>
        <v>34.15</v>
      </c>
      <c r="DP6" s="21">
        <f t="shared" si="12"/>
        <v>35.53</v>
      </c>
      <c r="DQ6" s="21">
        <f t="shared" si="12"/>
        <v>37.51</v>
      </c>
      <c r="DR6" s="21">
        <f t="shared" si="12"/>
        <v>38.869999999999997</v>
      </c>
      <c r="DS6" s="20" t="str">
        <f>IF(DS7="","",IF(DS7="-","【-】","【"&amp;SUBSTITUTE(TEXT(DS7,"#,##0.00"),"-","△")&amp;"】"))</f>
        <v>【41.09】</v>
      </c>
      <c r="DT6" s="20">
        <f>IF(DT7="",NA(),DT7)</f>
        <v>0</v>
      </c>
      <c r="DU6" s="20">
        <f t="shared" ref="DU6:EC6" si="13">IF(DU7="",NA(),DU7)</f>
        <v>0</v>
      </c>
      <c r="DV6" s="20">
        <f t="shared" si="13"/>
        <v>0</v>
      </c>
      <c r="DW6" s="20">
        <f t="shared" si="13"/>
        <v>0</v>
      </c>
      <c r="DX6" s="21">
        <f t="shared" si="13"/>
        <v>2.66</v>
      </c>
      <c r="DY6" s="21">
        <f t="shared" si="13"/>
        <v>5.1100000000000003</v>
      </c>
      <c r="DZ6" s="21">
        <f t="shared" si="13"/>
        <v>5.18</v>
      </c>
      <c r="EA6" s="21">
        <f t="shared" si="13"/>
        <v>6.01</v>
      </c>
      <c r="EB6" s="21">
        <f t="shared" si="13"/>
        <v>6.84</v>
      </c>
      <c r="EC6" s="21">
        <f t="shared" si="13"/>
        <v>7.69</v>
      </c>
      <c r="ED6" s="20" t="str">
        <f>IF(ED7="","",IF(ED7="-","【-】","【"&amp;SUBSTITUTE(TEXT(ED7,"#,##0.00"),"-","△")&amp;"】"))</f>
        <v>【8.68】</v>
      </c>
      <c r="EE6" s="21">
        <f>IF(EE7="",NA(),EE7)</f>
        <v>0.09</v>
      </c>
      <c r="EF6" s="21">
        <f t="shared" ref="EF6:EN6" si="14">IF(EF7="",NA(),EF7)</f>
        <v>0.09</v>
      </c>
      <c r="EG6" s="21">
        <f t="shared" si="14"/>
        <v>0.09</v>
      </c>
      <c r="EH6" s="21">
        <f t="shared" si="14"/>
        <v>0.12</v>
      </c>
      <c r="EI6" s="21">
        <f t="shared" si="14"/>
        <v>0.06</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232076</v>
      </c>
      <c r="D7" s="23">
        <v>46</v>
      </c>
      <c r="E7" s="23">
        <v>17</v>
      </c>
      <c r="F7" s="23">
        <v>1</v>
      </c>
      <c r="G7" s="23">
        <v>0</v>
      </c>
      <c r="H7" s="23" t="s">
        <v>96</v>
      </c>
      <c r="I7" s="23" t="s">
        <v>97</v>
      </c>
      <c r="J7" s="23" t="s">
        <v>98</v>
      </c>
      <c r="K7" s="23" t="s">
        <v>99</v>
      </c>
      <c r="L7" s="23" t="s">
        <v>100</v>
      </c>
      <c r="M7" s="23" t="s">
        <v>101</v>
      </c>
      <c r="N7" s="24" t="s">
        <v>102</v>
      </c>
      <c r="O7" s="24">
        <v>68.03</v>
      </c>
      <c r="P7" s="24">
        <v>82.74</v>
      </c>
      <c r="Q7" s="24">
        <v>91.05</v>
      </c>
      <c r="R7" s="24">
        <v>1991</v>
      </c>
      <c r="S7" s="24">
        <v>186376</v>
      </c>
      <c r="T7" s="24">
        <v>161.13999999999999</v>
      </c>
      <c r="U7" s="24">
        <v>1156.6099999999999</v>
      </c>
      <c r="V7" s="24">
        <v>153955</v>
      </c>
      <c r="W7" s="24">
        <v>32.04</v>
      </c>
      <c r="X7" s="24">
        <v>4805.09</v>
      </c>
      <c r="Y7" s="24">
        <v>107.05</v>
      </c>
      <c r="Z7" s="24">
        <v>104.85</v>
      </c>
      <c r="AA7" s="24">
        <v>104.5</v>
      </c>
      <c r="AB7" s="24">
        <v>103.28</v>
      </c>
      <c r="AC7" s="24">
        <v>100.79</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46.77</v>
      </c>
      <c r="AV7" s="24">
        <v>48.24</v>
      </c>
      <c r="AW7" s="24">
        <v>59.82</v>
      </c>
      <c r="AX7" s="24">
        <v>67.069999999999993</v>
      </c>
      <c r="AY7" s="24">
        <v>72.260000000000005</v>
      </c>
      <c r="AZ7" s="24">
        <v>61.57</v>
      </c>
      <c r="BA7" s="24">
        <v>60.82</v>
      </c>
      <c r="BB7" s="24">
        <v>63.48</v>
      </c>
      <c r="BC7" s="24">
        <v>65.510000000000005</v>
      </c>
      <c r="BD7" s="24">
        <v>72.78</v>
      </c>
      <c r="BE7" s="24">
        <v>78.430000000000007</v>
      </c>
      <c r="BF7" s="24">
        <v>806.66</v>
      </c>
      <c r="BG7" s="24">
        <v>784.91</v>
      </c>
      <c r="BH7" s="24">
        <v>750.02</v>
      </c>
      <c r="BI7" s="24">
        <v>733.01</v>
      </c>
      <c r="BJ7" s="24">
        <v>722.66</v>
      </c>
      <c r="BK7" s="24">
        <v>867.39</v>
      </c>
      <c r="BL7" s="24">
        <v>920.83</v>
      </c>
      <c r="BM7" s="24">
        <v>874.02</v>
      </c>
      <c r="BN7" s="24">
        <v>827.43</v>
      </c>
      <c r="BO7" s="24">
        <v>790.32</v>
      </c>
      <c r="BP7" s="24">
        <v>630.82000000000005</v>
      </c>
      <c r="BQ7" s="24">
        <v>89.3</v>
      </c>
      <c r="BR7" s="24">
        <v>89.05</v>
      </c>
      <c r="BS7" s="24">
        <v>88.93</v>
      </c>
      <c r="BT7" s="24">
        <v>86.66</v>
      </c>
      <c r="BU7" s="24">
        <v>85.36</v>
      </c>
      <c r="BV7" s="24">
        <v>100.91</v>
      </c>
      <c r="BW7" s="24">
        <v>99.82</v>
      </c>
      <c r="BX7" s="24">
        <v>100.32</v>
      </c>
      <c r="BY7" s="24">
        <v>99.71</v>
      </c>
      <c r="BZ7" s="24">
        <v>98.7</v>
      </c>
      <c r="CA7" s="24">
        <v>97.81</v>
      </c>
      <c r="CB7" s="24">
        <v>138.11000000000001</v>
      </c>
      <c r="CC7" s="24">
        <v>136.77000000000001</v>
      </c>
      <c r="CD7" s="24">
        <v>137.68</v>
      </c>
      <c r="CE7" s="24">
        <v>140.57</v>
      </c>
      <c r="CF7" s="24">
        <v>141.27000000000001</v>
      </c>
      <c r="CG7" s="24">
        <v>158.04</v>
      </c>
      <c r="CH7" s="24">
        <v>156.77000000000001</v>
      </c>
      <c r="CI7" s="24">
        <v>157.63999999999999</v>
      </c>
      <c r="CJ7" s="24">
        <v>159.59</v>
      </c>
      <c r="CK7" s="24">
        <v>160.65</v>
      </c>
      <c r="CL7" s="24">
        <v>138.75</v>
      </c>
      <c r="CM7" s="24" t="s">
        <v>102</v>
      </c>
      <c r="CN7" s="24" t="s">
        <v>102</v>
      </c>
      <c r="CO7" s="24" t="s">
        <v>102</v>
      </c>
      <c r="CP7" s="24" t="s">
        <v>102</v>
      </c>
      <c r="CQ7" s="24" t="s">
        <v>102</v>
      </c>
      <c r="CR7" s="24">
        <v>66.78</v>
      </c>
      <c r="CS7" s="24">
        <v>67</v>
      </c>
      <c r="CT7" s="24">
        <v>66.650000000000006</v>
      </c>
      <c r="CU7" s="24">
        <v>64.45</v>
      </c>
      <c r="CV7" s="24">
        <v>65.11</v>
      </c>
      <c r="CW7" s="24">
        <v>58.94</v>
      </c>
      <c r="CX7" s="24">
        <v>92.5</v>
      </c>
      <c r="CY7" s="24">
        <v>92.75</v>
      </c>
      <c r="CZ7" s="24">
        <v>93.38</v>
      </c>
      <c r="DA7" s="24">
        <v>93.8</v>
      </c>
      <c r="DB7" s="24">
        <v>94.42</v>
      </c>
      <c r="DC7" s="24">
        <v>94.06</v>
      </c>
      <c r="DD7" s="24">
        <v>94.41</v>
      </c>
      <c r="DE7" s="24">
        <v>94.43</v>
      </c>
      <c r="DF7" s="24">
        <v>94.58</v>
      </c>
      <c r="DG7" s="24">
        <v>94.69</v>
      </c>
      <c r="DH7" s="24">
        <v>95.91</v>
      </c>
      <c r="DI7" s="24">
        <v>3.49</v>
      </c>
      <c r="DJ7" s="24">
        <v>6.89</v>
      </c>
      <c r="DK7" s="24">
        <v>10.19</v>
      </c>
      <c r="DL7" s="24">
        <v>13.42</v>
      </c>
      <c r="DM7" s="24">
        <v>16.64</v>
      </c>
      <c r="DN7" s="24">
        <v>34.33</v>
      </c>
      <c r="DO7" s="24">
        <v>34.15</v>
      </c>
      <c r="DP7" s="24">
        <v>35.53</v>
      </c>
      <c r="DQ7" s="24">
        <v>37.51</v>
      </c>
      <c r="DR7" s="24">
        <v>38.869999999999997</v>
      </c>
      <c r="DS7" s="24">
        <v>41.09</v>
      </c>
      <c r="DT7" s="24">
        <v>0</v>
      </c>
      <c r="DU7" s="24">
        <v>0</v>
      </c>
      <c r="DV7" s="24">
        <v>0</v>
      </c>
      <c r="DW7" s="24">
        <v>0</v>
      </c>
      <c r="DX7" s="24">
        <v>2.66</v>
      </c>
      <c r="DY7" s="24">
        <v>5.1100000000000003</v>
      </c>
      <c r="DZ7" s="24">
        <v>5.18</v>
      </c>
      <c r="EA7" s="24">
        <v>6.01</v>
      </c>
      <c r="EB7" s="24">
        <v>6.84</v>
      </c>
      <c r="EC7" s="24">
        <v>7.69</v>
      </c>
      <c r="ED7" s="24">
        <v>8.68</v>
      </c>
      <c r="EE7" s="24">
        <v>0.09</v>
      </c>
      <c r="EF7" s="24">
        <v>0.09</v>
      </c>
      <c r="EG7" s="24">
        <v>0.09</v>
      </c>
      <c r="EH7" s="24">
        <v>0.12</v>
      </c>
      <c r="EI7" s="24">
        <v>0.06</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2025-01-24T07:02:58Z</dcterms:created>
  <dcterms:modified xsi:type="dcterms:W3CDTF">2025-02-17T04:25:22Z</dcterms:modified>
  <cp:category/>
</cp:coreProperties>
</file>