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PROFILE02\home\2550\Desktop\【Zipアーカイブ】20200205090308_【27正午回答期限】公営企業に係る「経営比較分析表」の分析等の確認について\files\修正後提出ファイル（特環は修正なし）\"/>
    </mc:Choice>
  </mc:AlternateContent>
  <workbookProtection workbookAlgorithmName="SHA-512" workbookHashValue="utfMSfAsBaglEeB8lIwoPdIbsdzlru9uRyKeMHE2ls6URTX71xR7FEQU4vEDKeqkkmqByD96t1euJsnZqW/U9w==" workbookSaltValue="eKiBna3D6WGEX2Bv1zgnow==" workbookSpinCount="100000" lockStructure="1"/>
  <bookViews>
    <workbookView xWindow="1860" yWindow="0" windowWidth="19560" windowHeight="8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<sst xmlns="http://schemas.openxmlformats.org/spreadsheetml/2006/main" count="228" uniqueCount="113">
  <si>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</si>
  <si>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</si>
  <si>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</si>
  <si>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</si>
  <si>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</si>
  <si>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</si>
  <si>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</si>
  <si>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</si>
  <si>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</si>
  <si>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</si>
  <si>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</si>
  <si>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</si>
  <si>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</si>
  <si>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</si>
  <si>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</si>
  <si>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</si>
  <si>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</si>
  <si>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</si>
  <si>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</si>
  <si>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</si>
  <si>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</si>
  <si>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</si>
  <si>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</si>
  <si>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</si>
  <si>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</si>
  <si>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</si>
  <si>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</si>
  <si>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</si>
  <si>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</si>
  <si>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</si>
  <si>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</si>
  <si>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</si>
  <si>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</si>
  <si>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</si>
  <si>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</si>
  <si>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</si>
  <si>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</si>
  <si>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</si>
  <si>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</si>
  <si>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</si>
  <si>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</si>
  <si>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</si>
  <si>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</si>
  <si>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</si>
  <si>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</si>
  <si>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</si>
  <si>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</si>
  <si>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</si>
  <si>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</si>
  <si>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</si>
  <si>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</si>
  <si>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</si>
  <si>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</si>
  <si>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</si>
  <si>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</si>
  <si>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</si>
  <si>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</si>
  <si>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</si>
  <si>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</si>
  <si>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</si>
  <si>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</si>
  <si>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</si>
  <si>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</si>
  <si>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</si>
  <si>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</si>
  <si>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</si>
  <si>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</si>
  <si>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</si>
  <si>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</si>
  <si>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</si>
  <si>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</si>
  <si>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</si>
  <si>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</si>
  <si>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</si>
  <si>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</si>
  <si>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</si>
  <si>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</si>
  <si>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</si>
  <si>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</si>
  <si>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</si>
  <si>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</si>
  <si>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</si>
  <si>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</si>
  <si>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</si>
  <si>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</si>
  <si>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</si>
  <si>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</si>
  <si>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</si>
  <si>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</si>
  <si>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</si>
  <si>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</si>
  <si>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</si>
  <si>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</si>
  <si>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</si>
  <si>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</si>
  <si>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</si>
  <si>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</si>
  <si>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</si>
  <si>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</si>
  <si>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</si>
  <si>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</si>
  <si>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</si>
  <si>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</si>
  <si>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</si>
  <si>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</si>
  <si>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</si>
  <si>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</si>
  <si>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</si>
  <si>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</si>
  <si>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</si>
  <si>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農村地区で人口減少傾向にあるため今後使用料単価設定、計画的な維持修繕、施設老朽化対策、広域化などにより経営改善を図る必要がある。
令和元年度から公共下水道事業と同様に地方公営企業法一部適用がされたばかりだが、今後経営状況を明確化して、中長期的な視野で経営課題を分析する必要がある。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rPh sb="65" eb="67">
      <t>レイワ</t>
    </rPh>
    <rPh sb="67" eb="69">
      <t>ガンネン</t>
    </rPh>
    <rPh sb="69" eb="70">
      <t>ド</t>
    </rPh>
    <rPh sb="104" eb="106">
      <t>コンゴ</t>
    </rPh>
    <rPh sb="155" eb="157">
      <t>レイワ</t>
    </rPh>
    <phoneticPr fontId="4"/>
  </si>
  <si>
    <t>本市の農業集落排水事業の整備は、年数が経っていないことから老朽化が進んでいないと考えるが、①有形固定資産減価償却率及び②管渠老朽化率を明確化していく必要がある。</t>
    <phoneticPr fontId="4"/>
  </si>
  <si>
    <r>
      <rPr>
        <sz val="11"/>
        <color theme="1"/>
        <rFont val="ＭＳ ゴシック"/>
        <family val="3"/>
        <charset val="128"/>
      </rPr>
      <t>①収益的収支比率、⑤経費回収率、⑥汚水処理原価の昨年</t>
    </r>
    <r>
      <rPr>
        <sz val="11"/>
        <color rgb="FFFF0000"/>
        <rFont val="ＭＳ ゴシック"/>
        <family val="3"/>
        <charset val="128"/>
      </rPr>
      <t>度</t>
    </r>
    <r>
      <rPr>
        <sz val="11"/>
        <color theme="1"/>
        <rFont val="ＭＳ ゴシック"/>
        <family val="3"/>
        <charset val="128"/>
      </rPr>
      <t>からの数値変化の要因は、来年度の公営企業法適用前の打切決算の影響により、収入が減少したもののそれ以上に支出の減少もあったためと考えられる。</t>
    </r>
    <r>
      <rPr>
        <sz val="11"/>
        <color rgb="FFFF0000"/>
        <rFont val="ＭＳ ゴシック"/>
        <family val="3"/>
        <charset val="128"/>
      </rPr>
      <t xml:space="preserve">
</t>
    </r>
    <r>
      <rPr>
        <sz val="11"/>
        <color theme="1"/>
        <rFont val="ＭＳ ゴシック"/>
        <family val="3"/>
        <charset val="128"/>
      </rPr>
      <t>④企業債残高対事業規模比率は、全額一般会計負担の予定のため数値が0となっている。</t>
    </r>
    <r>
      <rPr>
        <sz val="11"/>
        <color rgb="FFFF0000"/>
        <rFont val="ＭＳ ゴシック"/>
        <family val="3"/>
        <charset val="128"/>
      </rPr>
      <t xml:space="preserve">
</t>
    </r>
    <r>
      <rPr>
        <sz val="11"/>
        <color theme="1"/>
        <rFont val="ＭＳ ゴシック"/>
        <family val="3"/>
        <charset val="128"/>
      </rPr>
      <t>⑦施設利用率について、</t>
    </r>
    <r>
      <rPr>
        <sz val="11"/>
        <color rgb="FFFF0000"/>
        <rFont val="ＭＳ ゴシック"/>
        <family val="3"/>
        <charset val="128"/>
      </rPr>
      <t>昨年度</t>
    </r>
    <r>
      <rPr>
        <sz val="11"/>
        <color theme="1"/>
        <rFont val="ＭＳ ゴシック"/>
        <family val="3"/>
        <charset val="128"/>
      </rPr>
      <t>より上昇している</t>
    </r>
    <r>
      <rPr>
        <sz val="11"/>
        <color rgb="FFFF0000"/>
        <rFont val="ＭＳ ゴシック"/>
        <family val="3"/>
        <charset val="128"/>
      </rPr>
      <t>が昨年度</t>
    </r>
    <r>
      <rPr>
        <sz val="11"/>
        <color theme="1"/>
        <rFont val="ＭＳ ゴシック"/>
        <family val="3"/>
        <charset val="128"/>
      </rPr>
      <t>以前との比較では年々減少傾向にあり、処理区域内の人口減少が要因と考えられる。平成29年度の数値が大きく減少したのは数値の計上誤りによる。（正しい数値で算出すると63.47%となる。）</t>
    </r>
    <r>
      <rPr>
        <sz val="11"/>
        <color rgb="FFFF0000"/>
        <rFont val="ＭＳ ゴシック"/>
        <family val="3"/>
        <charset val="128"/>
      </rPr>
      <t xml:space="preserve">
</t>
    </r>
    <r>
      <rPr>
        <sz val="11"/>
        <color theme="1"/>
        <rFont val="ＭＳ ゴシック"/>
        <family val="3"/>
        <charset val="128"/>
      </rPr>
      <t xml:space="preserve">⑧水洗化率について、新規整備はなく、新規接続も少ない。地域の人口により変動するが、ほぼ横ばいとなっている。
使用料単価は比較的高く設定しているが経費の全額は賄えていないため、一般会計からの繰入金が多額となっている。繰入金のほとんどは分流式経費算定により基準内繰入となるため平均より数値が良好な部分があるが、引き続き、経費の削減に努めて一般会計繰入金の抑制を図る必要がある。
</t>
    </r>
    <r>
      <rPr>
        <sz val="11"/>
        <color rgb="FFFF0000"/>
        <rFont val="ＭＳ ゴシック"/>
        <family val="3"/>
        <charset val="128"/>
      </rPr>
      <t xml:space="preserve">
</t>
    </r>
    <rPh sb="30" eb="32">
      <t>スウチ</t>
    </rPh>
    <rPh sb="32" eb="34">
      <t>ヘンカ</t>
    </rPh>
    <rPh sb="35" eb="37">
      <t>ヨウイン</t>
    </rPh>
    <rPh sb="39" eb="42">
      <t>ライネンド</t>
    </rPh>
    <rPh sb="43" eb="45">
      <t>コウエイ</t>
    </rPh>
    <rPh sb="45" eb="47">
      <t>キギョウ</t>
    </rPh>
    <rPh sb="47" eb="48">
      <t>ホウ</t>
    </rPh>
    <rPh sb="48" eb="50">
      <t>テキヨウ</t>
    </rPh>
    <rPh sb="50" eb="51">
      <t>マエ</t>
    </rPh>
    <rPh sb="52" eb="56">
      <t>ウチキリケッサン</t>
    </rPh>
    <rPh sb="57" eb="59">
      <t>エイキョウ</t>
    </rPh>
    <rPh sb="63" eb="65">
      <t>シュウニュウ</t>
    </rPh>
    <rPh sb="66" eb="68">
      <t>ゲンショウ</t>
    </rPh>
    <rPh sb="75" eb="77">
      <t>イジョウ</t>
    </rPh>
    <rPh sb="78" eb="80">
      <t>シシュツ</t>
    </rPh>
    <rPh sb="81" eb="83">
      <t>ゲンショウ</t>
    </rPh>
    <rPh sb="90" eb="91">
      <t>カンガ</t>
    </rPh>
    <rPh sb="149" eb="152">
      <t>サクネンド</t>
    </rPh>
    <rPh sb="154" eb="156">
      <t>ジョウショウ</t>
    </rPh>
    <rPh sb="161" eb="164">
      <t>サクネンド</t>
    </rPh>
    <rPh sb="164" eb="166">
      <t>イゼン</t>
    </rPh>
    <rPh sb="168" eb="170">
      <t>ヒカク</t>
    </rPh>
    <rPh sb="172" eb="174">
      <t>ネンネン</t>
    </rPh>
    <rPh sb="174" eb="176">
      <t>ゲンショウ</t>
    </rPh>
    <rPh sb="176" eb="178">
      <t>ケイコウ</t>
    </rPh>
    <rPh sb="182" eb="184">
      <t>ショリ</t>
    </rPh>
    <rPh sb="184" eb="186">
      <t>クイキ</t>
    </rPh>
    <rPh sb="186" eb="187">
      <t>ナイ</t>
    </rPh>
    <rPh sb="188" eb="190">
      <t>ジンコウ</t>
    </rPh>
    <rPh sb="190" eb="192">
      <t>ゲンショウ</t>
    </rPh>
    <rPh sb="193" eb="195">
      <t>ヨウイン</t>
    </rPh>
    <rPh sb="196" eb="197">
      <t>カンガ</t>
    </rPh>
    <rPh sb="202" eb="204">
      <t>ヘイセイ</t>
    </rPh>
    <rPh sb="206" eb="207">
      <t>ネン</t>
    </rPh>
    <rPh sb="207" eb="208">
      <t>ド</t>
    </rPh>
    <rPh sb="209" eb="211">
      <t>スウチ</t>
    </rPh>
    <rPh sb="212" eb="213">
      <t>オオ</t>
    </rPh>
    <rPh sb="215" eb="217">
      <t>ゲンショウ</t>
    </rPh>
    <rPh sb="221" eb="223">
      <t>スウチ</t>
    </rPh>
    <rPh sb="224" eb="226">
      <t>ケイジョウ</t>
    </rPh>
    <rPh sb="226" eb="227">
      <t>アヤマ</t>
    </rPh>
    <rPh sb="233" eb="234">
      <t>タダ</t>
    </rPh>
    <rPh sb="236" eb="238">
      <t>スウチ</t>
    </rPh>
    <rPh sb="239" eb="241">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</si>
</sst>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30-4F60-B6BA-48DC1262B7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7630-4F60-B6BA-48DC1262B7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65.819999999999993</c:v>
                </c:pt>
                <c:pt idx="1">
                  <c:v>64.599999999999994</c:v>
                </c:pt>
                <c:pt idx="2">
                  <c:v>65.16</c:v>
                </c:pt>
                <c:pt idx="3">
                  <c:v>41.53</c:v>
                </c:pt>
                <c:pt idx="4">
                  <c:v>62.52</c:v>
                </c:pt>
              </c:numCache>
            </c:numRef>
          </c:val>
          <c:extLst>
            <c:ext xmlns:c16="http://schemas.microsoft.com/office/drawing/2014/chart" uri="{C3380CC4-5D6E-409C-BE32-E72D297353CC}">
              <c16:uniqueId val="{00000000-26D2-4654-BD1F-13201DC645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6D2-4654-BD1F-13201DC645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91.53</c:v>
                </c:pt>
                <c:pt idx="1">
                  <c:v>96.95</c:v>
                </c:pt>
                <c:pt idx="2">
                  <c:v>97.2</c:v>
                </c:pt>
                <c:pt idx="3">
                  <c:v>97.16</c:v>
                </c:pt>
                <c:pt idx="4">
                  <c:v>97.1</c:v>
                </c:pt>
              </c:numCache>
            </c:numRef>
          </c:val>
          <c:extLst>
            <c:ext xmlns:c16="http://schemas.microsoft.com/office/drawing/2014/chart" uri="{C3380CC4-5D6E-409C-BE32-E72D297353CC}">
              <c16:uniqueId val="{00000000-CF04-4B2B-80CD-8226005034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F04-4B2B-80CD-8226005034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84.86</c:v>
                </c:pt>
                <c:pt idx="1">
                  <c:v>101.06</c:v>
                </c:pt>
                <c:pt idx="2">
                  <c:v>101.02</c:v>
                </c:pt>
                <c:pt idx="3">
                  <c:v>93.89</c:v>
                </c:pt>
                <c:pt idx="4">
                  <c:v>104.27</c:v>
                </c:pt>
              </c:numCache>
            </c:numRef>
          </c:val>
          <c:extLst>
            <c:ext xmlns:c16="http://schemas.microsoft.com/office/drawing/2014/chart" uri="{C3380CC4-5D6E-409C-BE32-E72D297353CC}">
              <c16:uniqueId val="{00000000-4EB8-4375-B562-3D361769EC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8-4375-B562-3D361769EC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2-4666-9898-59C19E87AB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2-4666-9898-59C19E87AB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7-4D11-B194-5AA397BA0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7-4D11-B194-5AA397BA0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D-40BB-B3C0-59BBFBF3D4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D-40BB-B3C0-59BBFBF3D4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6-4115-B321-A29345F35F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6-4115-B321-A29345F35F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F-468D-8BA2-AD39FEF402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74F-468D-8BA2-AD39FEF402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56.89</c:v>
                </c:pt>
                <c:pt idx="1">
                  <c:v>71.72</c:v>
                </c:pt>
                <c:pt idx="2">
                  <c:v>69.239999999999995</c:v>
                </c:pt>
                <c:pt idx="3">
                  <c:v>63.13</c:v>
                </c:pt>
                <c:pt idx="4">
                  <c:v>65.03</c:v>
                </c:pt>
              </c:numCache>
            </c:numRef>
          </c:val>
          <c:extLst>
            <c:ext xmlns:c16="http://schemas.microsoft.com/office/drawing/2014/chart" uri="{C3380CC4-5D6E-409C-BE32-E72D297353CC}">
              <c16:uniqueId val="{00000000-9212-4BAF-B904-797263D01E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12-4BAF-B904-797263D01E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251.76</c:v>
                </c:pt>
                <c:pt idx="1">
                  <c:v>203.91</c:v>
                </c:pt>
                <c:pt idx="2">
                  <c:v>211.49</c:v>
                </c:pt>
                <c:pt idx="3">
                  <c:v>233.08</c:v>
                </c:pt>
                <c:pt idx="4">
                  <c:v>193.96</c:v>
                </c:pt>
              </c:numCache>
            </c:numRef>
          </c:val>
          <c:extLst>
            <c:ext xmlns:c16="http://schemas.microsoft.com/office/drawing/2014/chart" uri="{C3380CC4-5D6E-409C-BE32-E72D297353CC}">
              <c16:uniqueId val="{00000000-6899-4E05-B763-127BEEF59D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899-4E05-B763-127BEEF59D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186454</v>
      </c>
      <c r="AM8" s="69"/>
      <c r="AN8" s="69"/>
      <c r="AO8" s="69"/>
      <c r="AP8" s="69"/>
      <c r="AQ8" s="69"/>
      <c r="AR8" s="69"/>
      <c r="AS8" s="69"/>
      <c r="AT8" s="68">
        <f>データ!T6</f>
        <v>161.13999999999999</v>
      </c>
      <c r="AU8" s="68"/>
      <c r="AV8" s="68"/>
      <c r="AW8" s="68"/>
      <c r="AX8" s="68"/>
      <c r="AY8" s="68"/>
      <c r="AZ8" s="68"/>
      <c r="BA8" s="68"/>
      <c r="BB8" s="68">
        <f>データ!U6</f>
        <v>1157.0899999999999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1.57</v>
      </c>
      <c r="Q10" s="68"/>
      <c r="R10" s="68"/>
      <c r="S10" s="68"/>
      <c r="T10" s="68"/>
      <c r="U10" s="68"/>
      <c r="V10" s="68"/>
      <c r="W10" s="68">
        <f>データ!Q6</f>
        <v>88.19</v>
      </c>
      <c r="X10" s="68"/>
      <c r="Y10" s="68"/>
      <c r="Z10" s="68"/>
      <c r="AA10" s="68"/>
      <c r="AB10" s="68"/>
      <c r="AC10" s="68"/>
      <c r="AD10" s="69">
        <f>データ!R6</f>
        <v>3531</v>
      </c>
      <c r="AE10" s="69"/>
      <c r="AF10" s="69"/>
      <c r="AG10" s="69"/>
      <c r="AH10" s="69"/>
      <c r="AI10" s="69"/>
      <c r="AJ10" s="69"/>
      <c r="AK10" s="2"/>
      <c r="AL10" s="69">
        <f>データ!V6</f>
        <v>2932</v>
      </c>
      <c r="AM10" s="69"/>
      <c r="AN10" s="69"/>
      <c r="AO10" s="69"/>
      <c r="AP10" s="69"/>
      <c r="AQ10" s="69"/>
      <c r="AR10" s="69"/>
      <c r="AS10" s="69"/>
      <c r="AT10" s="68">
        <f>データ!W6</f>
        <v>1.62</v>
      </c>
      <c r="AU10" s="68"/>
      <c r="AV10" s="68"/>
      <c r="AW10" s="68"/>
      <c r="AX10" s="68"/>
      <c r="AY10" s="68"/>
      <c r="AZ10" s="68"/>
      <c r="BA10" s="68"/>
      <c r="BB10" s="68">
        <f>データ!X6</f>
        <v>1809.88</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cQ256y4Gf1b/xBb9vYQVu8PugDhgTpoDU8CUf0UfsGOFwzKg2D2+y5RtXArttHWVNeMx/laso2eA6yQ4L0sNpA==" saltValue="csCKpLDrfKDw8JxMSu1/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232076</v>
      </c>
      <c r="D6" s="33">
        <f t="shared" si="3"/>
        <v>47</v>
      </c>
      <c r="E6" s="33">
        <f t="shared" si="3"/>
        <v>17</v>
      </c>
      <c r="F6" s="33">
        <f t="shared" si="3"/>
        <v>5</v>
      </c>
      <c r="G6" s="33">
        <f t="shared" si="3"/>
        <v>0</v>
      </c>
      <c r="H6" s="33" t="str">
        <f t="shared" si="3"/>
        <v>愛知県　豊川市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v>
      </c>
      <c r="Q6" s="34">
        <f t="shared" si="3"/>
        <v>88.19</v>
      </c>
      <c r="R6" s="34">
        <f t="shared" si="3"/>
        <v>3531</v>
      </c>
      <c r="S6" s="34">
        <f t="shared" si="3"/>
        <v>186454</v>
      </c>
      <c r="T6" s="34">
        <f t="shared" si="3"/>
        <v>161.13999999999999</v>
      </c>
      <c r="U6" s="34">
        <f t="shared" si="3"/>
        <v>1157.0899999999999</v>
      </c>
      <c r="V6" s="34">
        <f t="shared" si="3"/>
        <v>2932</v>
      </c>
      <c r="W6" s="34">
        <f t="shared" si="3"/>
        <v>1.62</v>
      </c>
      <c r="X6" s="34">
        <f t="shared" si="3"/>
        <v>1809.88</v>
      </c>
      <c r="Y6" s="35">
        <f>IF(Y7="",NA(),Y7)</f>
        <v>84.86</v>
      </c>
      <c r="Z6" s="35">
        <f t="shared" ref="Z6:AH6" si="4">IF(Z7="",NA(),Z7)</f>
        <v>101.06</v>
      </c>
      <c r="AA6" s="35">
        <f t="shared" si="4"/>
        <v>101.02</v>
      </c>
      <c r="AB6" s="35">
        <f t="shared" si="4"/>
        <v>93.89</v>
      </c>
      <c r="AC6" s="35">
        <f t="shared" si="4"/>
        <v>104.27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56.89</v>
      </c>
      <c r="BR6" s="35">
        <f t="shared" ref="BR6:BZ6" si="8">IF(BR7="",NA(),BR7)</f>
        <v>71.72</v>
      </c>
      <c r="BS6" s="35">
        <f t="shared" si="8"/>
        <v>69.239999999999995</v>
      </c>
      <c r="BT6" s="35">
        <f t="shared" si="8"/>
        <v>63.13</v>
      </c>
      <c r="BU6" s="35">
        <f t="shared" si="8"/>
        <v>65.03</v>
      </c>
      <c r="BV6" s="35">
        <f t="shared" si="8"/>
        <v>50.82</v>
      </c>
      <c r="BW6" s="35">
        <f t="shared" si="8"/>
        <v>52.19</v>
      </c>
      <c r="BX6" s="35">
        <f t="shared" si="8"/>
        <v>55.32</v>
      </c>
      <c r="BY6" s="35">
        <f t="shared" si="8"/>
        <v>59.8</v>
      </c>
      <c r="BZ6" s="35">
        <f t="shared" si="8"/>
        <v>57.77</v>
      </c>
      <c r="CA6" s="34" t="str">
        <f>IF(CA7="","",IF(CA7="-","【-】","【"&amp;SUBSTITUTE(TEXT(CA7,"#,##0.00"),"-","△")&amp;"】"))</f>
        <v>【59.51】</v>
      </c>
      <c r="CB6" s="35">
        <f>IF(CB7="",NA(),CB7)</f>
        <v>251.76</v>
      </c>
      <c r="CC6" s="35">
        <f t="shared" ref="CC6:CK6" si="9">IF(CC7="",NA(),CC7)</f>
        <v>203.91</v>
      </c>
      <c r="CD6" s="35">
        <f t="shared" si="9"/>
        <v>211.49</v>
      </c>
      <c r="CE6" s="35">
        <f t="shared" si="9"/>
        <v>233.08</v>
      </c>
      <c r="CF6" s="35">
        <f t="shared" si="9"/>
        <v>193.96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65.819999999999993</v>
      </c>
      <c r="CN6" s="35">
        <f t="shared" ref="CN6:CV6" si="10">IF(CN7="",NA(),CN7)</f>
        <v>64.599999999999994</v>
      </c>
      <c r="CO6" s="35">
        <f t="shared" si="10"/>
        <v>65.16</v>
      </c>
      <c r="CP6" s="35">
        <f t="shared" si="10"/>
        <v>41.53</v>
      </c>
      <c r="CQ6" s="35">
        <f t="shared" si="10"/>
        <v>62.52</v>
      </c>
      <c r="CR6" s="35">
        <f t="shared" si="10"/>
        <v>53.24</v>
      </c>
      <c r="CS6" s="35">
        <f t="shared" si="10"/>
        <v>52.31</v>
      </c>
      <c r="CT6" s="35">
        <f t="shared" si="10"/>
        <v>60.65</v>
      </c>
      <c r="CU6" s="35">
        <f t="shared" si="10"/>
        <v>51.75</v>
      </c>
      <c r="CV6" s="35">
        <f t="shared" si="10"/>
        <v>50.68</v>
      </c>
      <c r="CW6" s="34" t="str">
        <f>IF(CW7="","",IF(CW7="-","【-】","【"&amp;SUBSTITUTE(TEXT(CW7,"#,##0.00"),"-","△")&amp;"】"))</f>
        <v>【52.23】</v>
      </c>
      <c r="CX6" s="35">
        <f>IF(CX7="",NA(),CX7)</f>
        <v>91.53</v>
      </c>
      <c r="CY6" s="35">
        <f t="shared" ref="CY6:DG6" si="11">IF(CY7="",NA(),CY7)</f>
        <v>96.95</v>
      </c>
      <c r="CZ6" s="35">
        <f t="shared" si="11"/>
        <v>97.2</v>
      </c>
      <c r="DA6" s="35">
        <f t="shared" si="11"/>
        <v>97.16</v>
      </c>
      <c r="DB6" s="35">
        <f t="shared" si="11"/>
        <v>97.1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232076</v>
      </c>
      <c r="D7" s="37">
        <v>47</v>
      </c>
      <c r="E7" s="37">
        <v>17</v>
      </c>
      <c r="F7" s="37">
        <v>5</v>
      </c>
      <c r="G7" s="37">
        <v>0</v>
      </c>
      <c r="H7" s="37" t="s">
        <v>97</v>
      </c>
      <c r="I7" s="37" t="s">
        <v>98</v>
      </c>
      <c r="J7" s="37" t="s">
        <v>99</v>
      </c>
      <c r="K7" s="37" t="s">
        <v>100</v>
      </c>
      <c r="L7" s="37" t="s">
        <v>101</v>
      </c>
      <c r="M7" s="37" t="s">
        <v>102</v>
      </c>
      <c r="N7" s="38" t="s">
        <v>103</v>
      </c>
      <c r="O7" s="38" t="s">
        <v>104</v>
      </c>
      <c r="P7" s="38">
        <v>1.57</v>
      </c>
      <c r="Q7" s="38">
        <v>88.19</v>
      </c>
      <c r="R7" s="38">
        <v>3531</v>
      </c>
      <c r="S7" s="38">
        <v>186454</v>
      </c>
      <c r="T7" s="38">
        <v>161.13999999999999</v>
      </c>
      <c r="U7" s="38">
        <v>1157.0899999999999</v>
      </c>
      <c r="V7" s="38">
        <v>2932</v>
      </c>
      <c r="W7" s="38">
        <v>1.62</v>
      </c>
      <c r="X7" s="38">
        <v>1809.88</v>
      </c>
      <c r="Y7" s="38">
        <v>84.86</v>
      </c>
      <c r="Z7" s="38">
        <v>101.06</v>
      </c>
      <c r="AA7" s="38">
        <v>101.02</v>
      </c>
      <c r="AB7" s="38">
        <v>93.89</v>
      </c>
      <c r="AC7" s="38">
        <v>104.27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56.89</v>
      </c>
      <c r="BR7" s="38">
        <v>71.72</v>
      </c>
      <c r="BS7" s="38">
        <v>69.239999999999995</v>
      </c>
      <c r="BT7" s="38">
        <v>63.13</v>
      </c>
      <c r="BU7" s="38">
        <v>65.03</v>
      </c>
      <c r="BV7" s="38">
        <v>50.82</v>
      </c>
      <c r="BW7" s="38">
        <v>52.19</v>
      </c>
      <c r="BX7" s="38">
        <v>55.32</v>
      </c>
      <c r="BY7" s="38">
        <v>59.8</v>
      </c>
      <c r="BZ7" s="38">
        <v>57.77</v>
      </c>
      <c r="CA7" s="38">
        <v>59.51</v>
      </c>
      <c r="CB7" s="38">
        <v>251.76</v>
      </c>
      <c r="CC7" s="38">
        <v>203.91</v>
      </c>
      <c r="CD7" s="38">
        <v>211.49</v>
      </c>
      <c r="CE7" s="38">
        <v>233.08</v>
      </c>
      <c r="CF7" s="38">
        <v>193.96</v>
      </c>
      <c r="CG7" s="38">
        <v>300.52</v>
      </c>
      <c r="CH7" s="38">
        <v>296.14</v>
      </c>
      <c r="CI7" s="38">
        <v>283.17</v>
      </c>
      <c r="CJ7" s="38">
        <v>263.76</v>
      </c>
      <c r="CK7" s="38">
        <v>274.35000000000002</v>
      </c>
      <c r="CL7" s="38">
        <v>261.45999999999998</v>
      </c>
      <c r="CM7" s="38">
        <v>65.819999999999993</v>
      </c>
      <c r="CN7" s="38">
        <v>64.599999999999994</v>
      </c>
      <c r="CO7" s="38">
        <v>65.16</v>
      </c>
      <c r="CP7" s="38">
        <v>41.53</v>
      </c>
      <c r="CQ7" s="38">
        <v>62.52</v>
      </c>
      <c r="CR7" s="38">
        <v>53.24</v>
      </c>
      <c r="CS7" s="38">
        <v>52.31</v>
      </c>
      <c r="CT7" s="38">
        <v>60.65</v>
      </c>
      <c r="CU7" s="38">
        <v>51.75</v>
      </c>
      <c r="CV7" s="38">
        <v>50.68</v>
      </c>
      <c r="CW7" s="38">
        <v>52.23</v>
      </c>
      <c r="CX7" s="38">
        <v>91.53</v>
      </c>
      <c r="CY7" s="38">
        <v>96.95</v>
      </c>
      <c r="CZ7" s="38">
        <v>97.2</v>
      </c>
      <c r="DA7" s="38">
        <v>97.16</v>
      </c>
      <c r="DB7" s="38">
        <v>97.1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2019-12-05T05:20:26Z</dcterms:created>
  <dc:creator>公営企業課</dc:creator>
  <cp:lastModifiedBy>井川　慎也</cp:lastModifiedBy>
  <dcterms:modified xsi:type="dcterms:W3CDTF">2020-02-06T08:40:38Z</dcterms:modified>
  <dc:title>経営比較分析表</dc:title>
</cp:coreProperties>
</file>