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6下水\01 津田（02豊橋市～20稲沢市）\修正後\"/>
    </mc:Choice>
  </mc:AlternateContent>
  <workbookProtection workbookAlgorithmName="SHA-512" workbookHashValue="nIiKsvh6ySzUajINtB88kalF1pfMi2OwgSIabmQRI4q5MwpfsYlUAyJtz6TQq+J4lWom+VOS6iI52ASdFcaC1w==" workbookSaltValue="3yyTKtkj6Ljs2F979UdnQg==" workbookSpinCount="100000" lockStructure="1"/>
  <bookViews>
    <workbookView xWindow="0" yWindow="0" windowWidth="20490" windowHeight="753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T8" i="4" s="1"/>
  <c r="S6" i="5"/>
  <c r="R6" i="5"/>
  <c r="AD10" i="4" s="1"/>
  <c r="Q6" i="5"/>
  <c r="P6" i="5"/>
  <c r="O6" i="5"/>
  <c r="N6" i="5"/>
  <c r="B10" i="4" s="1"/>
  <c r="M6" i="5"/>
  <c r="L6" i="5"/>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L8" i="4"/>
  <c r="AD8" i="4"/>
  <c r="W8" i="4"/>
  <c r="P8" i="4"/>
  <c r="B8" i="4"/>
</calcChain>
</file>

<file path=xl/sharedStrings.xml><?xml version="1.0" encoding="utf-8"?>
<sst xmlns="http://schemas.openxmlformats.org/spreadsheetml/2006/main" count="297" uniqueCount="117">
  <si>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</si>
  <si>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</si>
  <si>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</si>
  <si>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</si>
  <si>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</si>
  <si>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</si>
  <si>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</si>
  <si>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</si>
  <si>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</si>
  <si>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</si>
  <si>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</si>
  <si>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</si>
  <si>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</si>
  <si>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</si>
  <si>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</si>
  <si>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</si>
  <si>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</si>
  <si>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</si>
  <si>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</si>
  <si>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</si>
  <si>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</si>
  <si>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</si>
  <si>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</si>
  <si>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</si>
  <si>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</si>
  <si>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</si>
  <si>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</si>
  <si>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</si>
  <si>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</si>
  <si>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</si>
  <si>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</si>
  <si>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</si>
  <si>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</si>
  <si>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</si>
  <si>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</si>
  <si>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</si>
  <si>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</si>
  <si>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</si>
  <si>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</si>
  <si>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</si>
  <si>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</si>
  <si>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</si>
  <si>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</si>
  <si>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</si>
  <si>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</si>
  <si>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</si>
  <si>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</si>
  <si>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</si>
  <si>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</si>
  <si>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</si>
  <si>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</si>
  <si>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</si>
  <si>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</si>
  <si>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</si>
  <si>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</si>
  <si>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</si>
  <si>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</si>
  <si>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</si>
  <si>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</si>
  <si>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</si>
  <si>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</si>
  <si>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</si>
  <si>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</si>
  <si>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</si>
  <si>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</si>
  <si>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</si>
  <si>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</si>
  <si>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</si>
  <si>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</si>
  <si>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</si>
  <si>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</si>
  <si>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</si>
  <si>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</si>
  <si>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</si>
  <si>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</si>
  <si>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</si>
  <si>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</si>
  <si>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</si>
  <si>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</si>
  <si>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</si>
  <si>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</si>
  <si>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</si>
  <si>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</si>
  <si>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</si>
  <si>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</si>
  <si>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</si>
  <si>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</si>
  <si>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</si>
  <si>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</si>
  <si>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</si>
  <si>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</si>
  <si>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</si>
  <si>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</si>
  <si>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</si>
  <si>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</si>
  <si>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</si>
  <si>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豊川市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</si>
  <si>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</si>
  <si>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</si>
  <si>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</si>
  <si>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</si>
  <si>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</si>
  <si>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</si>
  <si>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</si>
  <si>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</si>
  <si>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</si>
  <si>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</si>
  <si>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</si>
  <si>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</si>
  <si>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</si>
  <si>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</si>
  <si>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</si>
  <si>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</si>
  <si>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</si>
  <si>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農村地区で人口減少傾向にあるため今後使用料単価設定、計画的な維持修繕、施設老朽化対策、広域化などにより経営改善を図る必要がある。
　なお、経営戦略については令和２年度に策定及び公表を行った。また、令和７年度に見直す予定。</t>
    <rPh sb="79" eb="81">
      <t>レイワ</t>
    </rPh>
    <rPh sb="82" eb="84">
      <t>ネンド</t>
    </rPh>
    <rPh sb="85" eb="87">
      <t>サクテイ</t>
    </rPh>
    <rPh sb="87" eb="88">
      <t>オヨ</t>
    </rPh>
    <rPh sb="89" eb="91">
      <t>コウヒョウ</t>
    </rPh>
    <rPh sb="92" eb="93">
      <t>オコナ</t>
    </rPh>
    <rPh sb="99" eb="101">
      <t>レイワ</t>
    </rPh>
    <rPh sb="102" eb="104">
      <t>ネンド</t>
    </rPh>
    <rPh sb="105" eb="107">
      <t>ミナオ</t>
    </rPh>
    <rPh sb="108" eb="110">
      <t>ヨテイ</t>
    </rPh>
    <phoneticPr fontId="4"/>
  </si>
  <si>
    <t>①　経常収支比率
　100%を超え黒字であるが、一般会計からの繰出金が多額にあることがその要因として考えられるため、更なる経費削減を図る必要がある。
②　累積欠損金比率
　0%であり今後も0%を維持するよう努める。
③　流動比率
　平均を上回っているものの、一般会計からの繰出金が多額にあるため、更なる経費削減を図る必要がある。
④　企業債残高対事業規模比率
　一般会計との協議により償還額全額を繰出金で賄うこととなっているため0%となった。
⑤　経費回収率
　昨年度に比べ、修繕費の増加に伴い、減少した。平均を上回っているものの、一般会計からの繰出金が多額にあるため、更なる経費削減を図る必要がある。
⑥　汚水処理原価
　昨年度に比べ、修繕費の増加に伴い、増加した。平均より良好であるものの、一般会計からの繰出金が多額にあるため、更なる経費削減を図る必要がある。
⑦　施設利用率
　平均より良好であり今後施設の増強予定はない。
⑧　水洗化率
　平均を上回っているが、現状は新規整備はなく、新規接続も少なく、横ばいで推移することが予想される。</t>
    <rPh sb="231" eb="234">
      <t>サクネンド</t>
    </rPh>
    <rPh sb="235" eb="236">
      <t>クラ</t>
    </rPh>
    <rPh sb="329" eb="331">
      <t>ゾウカ</t>
    </rPh>
    <phoneticPr fontId="4"/>
  </si>
  <si>
    <t>①　有形固定資産減価償却率
　既存施設の償却が進み増加した。平成の初頭から中頃に建設されたため、耐用年数が経過していない資産も多いことが平均を下回った要因と考えられる。
②　管渠老朽化率
　耐用年数を超えた管渠がないため0%となった。
③　管渠改善率
　更新が必要な施設があったため、実施した結果、増加した。</t>
    <rPh sb="15" eb="17">
      <t>キゾン</t>
    </rPh>
    <rPh sb="17" eb="19">
      <t>シセツ</t>
    </rPh>
    <rPh sb="20" eb="22">
      <t>ショウキャク</t>
    </rPh>
    <rPh sb="23" eb="24">
      <t>スス</t>
    </rPh>
    <rPh sb="25" eb="27">
      <t>ゾウカ</t>
    </rPh>
    <rPh sb="127" eb="129">
      <t>コウシン</t>
    </rPh>
    <rPh sb="130" eb="132">
      <t>ヒツヨウ</t>
    </rPh>
    <rPh sb="133" eb="135">
      <t>シセツ</t>
    </rPh>
    <rPh sb="142" eb="144">
      <t>ジッシ</t>
    </rPh>
    <rPh sb="146" eb="148">
      <t>ケッカ</t>
    </rPh>
    <rPh sb="149" eb="151">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</si>
</sst>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c:v>0.87</c:v>
                </c:pt>
              </c:numCache>
            </c:numRef>
          </c:val>
          <c:extLst>
            <c:ext xmlns:c16="http://schemas.microsoft.com/office/drawing/2014/chart" uri="{C3380CC4-5D6E-409C-BE32-E72D297353CC}">
              <c16:uniqueId val="{00000000-28E4-4CA0-AF89-41593A7395A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0.02</c:v>
                </c:pt>
                <c:pt idx="4">
                  <c:v>0.25</c:v>
                </c:pt>
              </c:numCache>
            </c:numRef>
          </c:val>
          <c:smooth val="0"/>
          <c:extLst>
            <c:ext xmlns:c16="http://schemas.microsoft.com/office/drawing/2014/chart" uri="{C3380CC4-5D6E-409C-BE32-E72D297353CC}">
              <c16:uniqueId val="{00000001-28E4-4CA0-AF89-41593A7395A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60.83</c:v>
                </c:pt>
                <c:pt idx="4">
                  <c:v>59.98</c:v>
                </c:pt>
              </c:numCache>
            </c:numRef>
          </c:val>
          <c:extLst>
            <c:ext xmlns:c16="http://schemas.microsoft.com/office/drawing/2014/chart" uri="{C3380CC4-5D6E-409C-BE32-E72D297353CC}">
              <c16:uniqueId val="{00000000-4DA2-4FE5-BDE9-ADDCBF95FAE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50.14</c:v>
                </c:pt>
                <c:pt idx="4">
                  <c:v>54.83</c:v>
                </c:pt>
              </c:numCache>
            </c:numRef>
          </c:val>
          <c:smooth val="0"/>
          <c:extLst>
            <c:ext xmlns:c16="http://schemas.microsoft.com/office/drawing/2014/chart" uri="{C3380CC4-5D6E-409C-BE32-E72D297353CC}">
              <c16:uniqueId val="{00000001-4DA2-4FE5-BDE9-ADDCBF95FAE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97.05</c:v>
                </c:pt>
                <c:pt idx="4">
                  <c:v>96.98</c:v>
                </c:pt>
              </c:numCache>
            </c:numRef>
          </c:val>
          <c:extLst>
            <c:ext xmlns:c16="http://schemas.microsoft.com/office/drawing/2014/chart" uri="{C3380CC4-5D6E-409C-BE32-E72D297353CC}">
              <c16:uniqueId val="{00000000-13C1-4442-BF1B-FDCAA1AA5A0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84.98</c:v>
                </c:pt>
                <c:pt idx="4">
                  <c:v>84.7</c:v>
                </c:pt>
              </c:numCache>
            </c:numRef>
          </c:val>
          <c:smooth val="0"/>
          <c:extLst>
            <c:ext xmlns:c16="http://schemas.microsoft.com/office/drawing/2014/chart" uri="{C3380CC4-5D6E-409C-BE32-E72D297353CC}">
              <c16:uniqueId val="{00000001-13C1-4442-BF1B-FDCAA1AA5A0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110.36</c:v>
                </c:pt>
                <c:pt idx="4">
                  <c:v>111.47</c:v>
                </c:pt>
              </c:numCache>
            </c:numRef>
          </c:val>
          <c:extLst>
            <c:ext xmlns:c16="http://schemas.microsoft.com/office/drawing/2014/chart" uri="{C3380CC4-5D6E-409C-BE32-E72D297353CC}">
              <c16:uniqueId val="{00000000-743E-4EED-903F-AEC1958912B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103.6</c:v>
                </c:pt>
                <c:pt idx="4">
                  <c:v>106.37</c:v>
                </c:pt>
              </c:numCache>
            </c:numRef>
          </c:val>
          <c:smooth val="0"/>
          <c:extLst>
            <c:ext xmlns:c16="http://schemas.microsoft.com/office/drawing/2014/chart" uri="{C3380CC4-5D6E-409C-BE32-E72D297353CC}">
              <c16:uniqueId val="{00000001-743E-4EED-903F-AEC1958912B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4.93</c:v>
                </c:pt>
                <c:pt idx="4">
                  <c:v>9.77</c:v>
                </c:pt>
              </c:numCache>
            </c:numRef>
          </c:val>
          <c:extLst>
            <c:ext xmlns:c16="http://schemas.microsoft.com/office/drawing/2014/chart" uri="{C3380CC4-5D6E-409C-BE32-E72D297353CC}">
              <c16:uniqueId val="{00000000-A134-4482-9017-2B09A0EA978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23.06</c:v>
                </c:pt>
                <c:pt idx="4">
                  <c:v>20.34</c:v>
                </c:pt>
              </c:numCache>
            </c:numRef>
          </c:val>
          <c:smooth val="0"/>
          <c:extLst>
            <c:ext xmlns:c16="http://schemas.microsoft.com/office/drawing/2014/chart" uri="{C3380CC4-5D6E-409C-BE32-E72D297353CC}">
              <c16:uniqueId val="{00000001-A134-4482-9017-2B09A0EA978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D5D-45FE-B921-DF3E0C42142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6D5D-45FE-B921-DF3E0C42142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06C-4583-B76D-60ABE5D79CE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193.99</c:v>
                </c:pt>
                <c:pt idx="4">
                  <c:v>139.02000000000001</c:v>
                </c:pt>
              </c:numCache>
            </c:numRef>
          </c:val>
          <c:smooth val="0"/>
          <c:extLst>
            <c:ext xmlns:c16="http://schemas.microsoft.com/office/drawing/2014/chart" uri="{C3380CC4-5D6E-409C-BE32-E72D297353CC}">
              <c16:uniqueId val="{00000001-306C-4583-B76D-60ABE5D79CE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58.76</c:v>
                </c:pt>
                <c:pt idx="4">
                  <c:v>60.35</c:v>
                </c:pt>
              </c:numCache>
            </c:numRef>
          </c:val>
          <c:extLst>
            <c:ext xmlns:c16="http://schemas.microsoft.com/office/drawing/2014/chart" uri="{C3380CC4-5D6E-409C-BE32-E72D297353CC}">
              <c16:uniqueId val="{00000000-F224-4DD7-AF2A-8FEB2300244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26.99</c:v>
                </c:pt>
                <c:pt idx="4">
                  <c:v>29.13</c:v>
                </c:pt>
              </c:numCache>
            </c:numRef>
          </c:val>
          <c:smooth val="0"/>
          <c:extLst>
            <c:ext xmlns:c16="http://schemas.microsoft.com/office/drawing/2014/chart" uri="{C3380CC4-5D6E-409C-BE32-E72D297353CC}">
              <c16:uniqueId val="{00000001-F224-4DD7-AF2A-8FEB2300244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13E-45DC-91AE-366D0472FFD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826.83</c:v>
                </c:pt>
                <c:pt idx="4">
                  <c:v>867.83</c:v>
                </c:pt>
              </c:numCache>
            </c:numRef>
          </c:val>
          <c:smooth val="0"/>
          <c:extLst>
            <c:ext xmlns:c16="http://schemas.microsoft.com/office/drawing/2014/chart" uri="{C3380CC4-5D6E-409C-BE32-E72D297353CC}">
              <c16:uniqueId val="{00000001-613E-45DC-91AE-366D0472FFD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73.52</c:v>
                </c:pt>
                <c:pt idx="4">
                  <c:v>70.209999999999994</c:v>
                </c:pt>
              </c:numCache>
            </c:numRef>
          </c:val>
          <c:extLst>
            <c:ext xmlns:c16="http://schemas.microsoft.com/office/drawing/2014/chart" uri="{C3380CC4-5D6E-409C-BE32-E72D297353CC}">
              <c16:uniqueId val="{00000000-8198-4632-87F1-E2CA45788CC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57.31</c:v>
                </c:pt>
                <c:pt idx="4">
                  <c:v>57.08</c:v>
                </c:pt>
              </c:numCache>
            </c:numRef>
          </c:val>
          <c:smooth val="0"/>
          <c:extLst>
            <c:ext xmlns:c16="http://schemas.microsoft.com/office/drawing/2014/chart" uri="{C3380CC4-5D6E-409C-BE32-E72D297353CC}">
              <c16:uniqueId val="{00000001-8198-4632-87F1-E2CA45788CC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186.89</c:v>
                </c:pt>
                <c:pt idx="4">
                  <c:v>198.51</c:v>
                </c:pt>
              </c:numCache>
            </c:numRef>
          </c:val>
          <c:extLst>
            <c:ext xmlns:c16="http://schemas.microsoft.com/office/drawing/2014/chart" uri="{C3380CC4-5D6E-409C-BE32-E72D297353CC}">
              <c16:uniqueId val="{00000000-3CBE-4A7D-A755-47C76364ED5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273.52</c:v>
                </c:pt>
                <c:pt idx="4">
                  <c:v>274.99</c:v>
                </c:pt>
              </c:numCache>
            </c:numRef>
          </c:val>
          <c:smooth val="0"/>
          <c:extLst>
            <c:ext xmlns:c16="http://schemas.microsoft.com/office/drawing/2014/chart" uri="{C3380CC4-5D6E-409C-BE32-E72D297353CC}">
              <c16:uniqueId val="{00000001-3CBE-4A7D-A755-47C76364ED5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豊川市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186783</v>
      </c>
      <c r="AM8" s="51"/>
      <c r="AN8" s="51"/>
      <c r="AO8" s="51"/>
      <c r="AP8" s="51"/>
      <c r="AQ8" s="51"/>
      <c r="AR8" s="51"/>
      <c r="AS8" s="51"/>
      <c r="AT8" s="46">
        <f>データ!T6</f>
        <v>161.13999999999999</v>
      </c>
      <c r="AU8" s="46"/>
      <c r="AV8" s="46"/>
      <c r="AW8" s="46"/>
      <c r="AX8" s="46"/>
      <c r="AY8" s="46"/>
      <c r="AZ8" s="46"/>
      <c r="BA8" s="46"/>
      <c r="BB8" s="46">
        <f>データ!U6</f>
        <v>1159.1300000000001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83.01</v>
      </c>
      <c r="J10" s="46"/>
      <c r="K10" s="46"/>
      <c r="L10" s="46"/>
      <c r="M10" s="46"/>
      <c r="N10" s="46"/>
      <c r="O10" s="46"/>
      <c r="P10" s="46">
        <f>データ!P6</f>
        <v>1.51</v>
      </c>
      <c r="Q10" s="46"/>
      <c r="R10" s="46"/>
      <c r="S10" s="46"/>
      <c r="T10" s="46"/>
      <c r="U10" s="46"/>
      <c r="V10" s="46"/>
      <c r="W10" s="46">
        <f>データ!Q6</f>
        <v>77.650000000000006</v>
      </c>
      <c r="X10" s="46"/>
      <c r="Y10" s="46"/>
      <c r="Z10" s="46"/>
      <c r="AA10" s="46"/>
      <c r="AB10" s="46"/>
      <c r="AC10" s="46"/>
      <c r="AD10" s="51">
        <f>データ!R6</f>
        <v>3596</v>
      </c>
      <c r="AE10" s="51"/>
      <c r="AF10" s="51"/>
      <c r="AG10" s="51"/>
      <c r="AH10" s="51"/>
      <c r="AI10" s="51"/>
      <c r="AJ10" s="51"/>
      <c r="AK10" s="2"/>
      <c r="AL10" s="51">
        <f>データ!V6</f>
        <v>2818</v>
      </c>
      <c r="AM10" s="51"/>
      <c r="AN10" s="51"/>
      <c r="AO10" s="51"/>
      <c r="AP10" s="51"/>
      <c r="AQ10" s="51"/>
      <c r="AR10" s="51"/>
      <c r="AS10" s="51"/>
      <c r="AT10" s="46">
        <f>データ!W6</f>
        <v>1.62</v>
      </c>
      <c r="AU10" s="46"/>
      <c r="AV10" s="46"/>
      <c r="AW10" s="46"/>
      <c r="AX10" s="46"/>
      <c r="AY10" s="46"/>
      <c r="AZ10" s="46"/>
      <c r="BA10" s="46"/>
      <c r="BB10" s="46">
        <f>データ!X6</f>
        <v>1739.51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UNBsKiXlYWyhb5ofR+V48Zu7gHAh2Y+k/lodalg0iEdbM2DUkaSfKtG7/E2gt0bu4vgx+Vqz1EI1KMogoYeW8g==" saltValue="u4t5DpPaLoCnhq5oB1Rdu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232076</v>
      </c>
      <c r="D6" s="33">
        <f t="shared" si="3"/>
        <v>46</v>
      </c>
      <c r="E6" s="33">
        <f t="shared" si="3"/>
        <v>17</v>
      </c>
      <c r="F6" s="33">
        <f t="shared" si="3"/>
        <v>5</v>
      </c>
      <c r="G6" s="33">
        <f t="shared" si="3"/>
        <v>0</v>
      </c>
      <c r="H6" s="33" t="str">
        <f t="shared" si="3"/>
        <v>愛知県　豊川市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83.01</v>
      </c>
      <c r="P6" s="34">
        <f t="shared" si="3"/>
        <v>1.51</v>
      </c>
      <c r="Q6" s="34">
        <f t="shared" si="3"/>
        <v>77.650000000000006</v>
      </c>
      <c r="R6" s="34">
        <f t="shared" si="3"/>
        <v>3596</v>
      </c>
      <c r="S6" s="34">
        <f t="shared" si="3"/>
        <v>186783</v>
      </c>
      <c r="T6" s="34">
        <f t="shared" si="3"/>
        <v>161.13999999999999</v>
      </c>
      <c r="U6" s="34">
        <f t="shared" si="3"/>
        <v>1159.1300000000001</v>
      </c>
      <c r="V6" s="34">
        <f t="shared" si="3"/>
        <v>2818</v>
      </c>
      <c r="W6" s="34">
        <f t="shared" si="3"/>
        <v>1.62</v>
      </c>
      <c r="X6" s="34">
        <f t="shared" si="3"/>
        <v>1739.51</v>
      </c>
      <c r="Y6" s="35" t="str">
        <f>IF(Y7="",NA(),Y7)</f>
        <v>-</v>
      </c>
      <c r="Z6" s="35" t="str">
        <f t="shared" ref="Z6:AH6" si="4">IF(Z7="",NA(),Z7)</f>
        <v>-</v>
      </c>
      <c r="AA6" s="35" t="str">
        <f t="shared" si="4"/>
        <v>-</v>
      </c>
      <c r="AB6" s="35">
        <f t="shared" si="4"/>
        <v>110.36</v>
      </c>
      <c r="AC6" s="35">
        <f t="shared" si="4"/>
        <v>111.47</v>
      </c>
      <c r="AD6" s="35" t="str">
        <f t="shared" si="4"/>
        <v>-</v>
      </c>
      <c r="AE6" s="35" t="str">
        <f t="shared" si="4"/>
        <v>-</v>
      </c>
      <c r="AF6" s="35" t="str">
        <f t="shared" si="4"/>
        <v>-</v>
      </c>
      <c r="AG6" s="35">
        <f t="shared" si="4"/>
        <v>103.6</v>
      </c>
      <c r="AH6" s="35">
        <f t="shared" si="4"/>
        <v>106.37</v>
      </c>
      <c r="AI6" s="34" t="str">
        <f>IF(AI7="","",IF(AI7="-","【-】","【"&amp;SUBSTITUTE(TEXT(AI7,"#,##0.00"),"-","△")&amp;"】"))</f>
        <v>【104.99】</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193.99</v>
      </c>
      <c r="AS6" s="35">
        <f t="shared" si="5"/>
        <v>139.02000000000001</v>
      </c>
      <c r="AT6" s="34" t="str">
        <f>IF(AT7="","",IF(AT7="-","【-】","【"&amp;SUBSTITUTE(TEXT(AT7,"#,##0.00"),"-","△")&amp;"】"))</f>
        <v>【121.19】</v>
      </c>
      <c r="AU6" s="35" t="str">
        <f>IF(AU7="",NA(),AU7)</f>
        <v>-</v>
      </c>
      <c r="AV6" s="35" t="str">
        <f t="shared" ref="AV6:BD6" si="6">IF(AV7="",NA(),AV7)</f>
        <v>-</v>
      </c>
      <c r="AW6" s="35" t="str">
        <f t="shared" si="6"/>
        <v>-</v>
      </c>
      <c r="AX6" s="35">
        <f t="shared" si="6"/>
        <v>58.76</v>
      </c>
      <c r="AY6" s="35">
        <f t="shared" si="6"/>
        <v>60.35</v>
      </c>
      <c r="AZ6" s="35" t="str">
        <f t="shared" si="6"/>
        <v>-</v>
      </c>
      <c r="BA6" s="35" t="str">
        <f t="shared" si="6"/>
        <v>-</v>
      </c>
      <c r="BB6" s="35" t="str">
        <f t="shared" si="6"/>
        <v>-</v>
      </c>
      <c r="BC6" s="35">
        <f t="shared" si="6"/>
        <v>26.99</v>
      </c>
      <c r="BD6" s="35">
        <f t="shared" si="6"/>
        <v>29.13</v>
      </c>
      <c r="BE6" s="34" t="str">
        <f>IF(BE7="","",IF(BE7="-","【-】","【"&amp;SUBSTITUTE(TEXT(BE7,"#,##0.00"),"-","△")&amp;"】"))</f>
        <v>【32.80】</v>
      </c>
      <c r="BF6" s="35" t="str">
        <f>IF(BF7="",NA(),BF7)</f>
        <v>-</v>
      </c>
      <c r="BG6" s="35" t="str">
        <f t="shared" ref="BG6:BO6" si="7">IF(BG7="",NA(),BG7)</f>
        <v>-</v>
      </c>
      <c r="BH6" s="35" t="str">
        <f t="shared" si="7"/>
        <v>-</v>
      </c>
      <c r="BI6" s="34">
        <f t="shared" si="7"/>
        <v>0</v>
      </c>
      <c r="BJ6" s="34">
        <f t="shared" si="7"/>
        <v>0</v>
      </c>
      <c r="BK6" s="35" t="str">
        <f t="shared" si="7"/>
        <v>-</v>
      </c>
      <c r="BL6" s="35" t="str">
        <f t="shared" si="7"/>
        <v>-</v>
      </c>
      <c r="BM6" s="35" t="str">
        <f t="shared" si="7"/>
        <v>-</v>
      </c>
      <c r="BN6" s="35">
        <f t="shared" si="7"/>
        <v>826.83</v>
      </c>
      <c r="BO6" s="35">
        <f t="shared" si="7"/>
        <v>867.83</v>
      </c>
      <c r="BP6" s="34" t="str">
        <f>IF(BP7="","",IF(BP7="-","【-】","【"&amp;SUBSTITUTE(TEXT(BP7,"#,##0.00"),"-","△")&amp;"】"))</f>
        <v>【832.52】</v>
      </c>
      <c r="BQ6" s="35" t="str">
        <f>IF(BQ7="",NA(),BQ7)</f>
        <v>-</v>
      </c>
      <c r="BR6" s="35" t="str">
        <f t="shared" ref="BR6:BZ6" si="8">IF(BR7="",NA(),BR7)</f>
        <v>-</v>
      </c>
      <c r="BS6" s="35" t="str">
        <f t="shared" si="8"/>
        <v>-</v>
      </c>
      <c r="BT6" s="35">
        <f t="shared" si="8"/>
        <v>73.52</v>
      </c>
      <c r="BU6" s="35">
        <f t="shared" si="8"/>
        <v>70.209999999999994</v>
      </c>
      <c r="BV6" s="35" t="str">
        <f t="shared" si="8"/>
        <v>-</v>
      </c>
      <c r="BW6" s="35" t="str">
        <f t="shared" si="8"/>
        <v>-</v>
      </c>
      <c r="BX6" s="35" t="str">
        <f t="shared" si="8"/>
        <v>-</v>
      </c>
      <c r="BY6" s="35">
        <f t="shared" si="8"/>
        <v>57.31</v>
      </c>
      <c r="BZ6" s="35">
        <f t="shared" si="8"/>
        <v>57.08</v>
      </c>
      <c r="CA6" s="34" t="str">
        <f>IF(CA7="","",IF(CA7="-","【-】","【"&amp;SUBSTITUTE(TEXT(CA7,"#,##0.00"),"-","△")&amp;"】"))</f>
        <v>【60.94】</v>
      </c>
      <c r="CB6" s="35" t="str">
        <f>IF(CB7="",NA(),CB7)</f>
        <v>-</v>
      </c>
      <c r="CC6" s="35" t="str">
        <f t="shared" ref="CC6:CK6" si="9">IF(CC7="",NA(),CC7)</f>
        <v>-</v>
      </c>
      <c r="CD6" s="35" t="str">
        <f t="shared" si="9"/>
        <v>-</v>
      </c>
      <c r="CE6" s="35">
        <f t="shared" si="9"/>
        <v>186.89</v>
      </c>
      <c r="CF6" s="35">
        <f t="shared" si="9"/>
        <v>198.51</v>
      </c>
      <c r="CG6" s="35" t="str">
        <f t="shared" si="9"/>
        <v>-</v>
      </c>
      <c r="CH6" s="35" t="str">
        <f t="shared" si="9"/>
        <v>-</v>
      </c>
      <c r="CI6" s="35" t="str">
        <f t="shared" si="9"/>
        <v>-</v>
      </c>
      <c r="CJ6" s="35">
        <f t="shared" si="9"/>
        <v>273.52</v>
      </c>
      <c r="CK6" s="35">
        <f t="shared" si="9"/>
        <v>274.99</v>
      </c>
      <c r="CL6" s="34" t="str">
        <f>IF(CL7="","",IF(CL7="-","【-】","【"&amp;SUBSTITUTE(TEXT(CL7,"#,##0.00"),"-","△")&amp;"】"))</f>
        <v>【253.04】</v>
      </c>
      <c r="CM6" s="35" t="str">
        <f>IF(CM7="",NA(),CM7)</f>
        <v>-</v>
      </c>
      <c r="CN6" s="35" t="str">
        <f t="shared" ref="CN6:CV6" si="10">IF(CN7="",NA(),CN7)</f>
        <v>-</v>
      </c>
      <c r="CO6" s="35" t="str">
        <f t="shared" si="10"/>
        <v>-</v>
      </c>
      <c r="CP6" s="35">
        <f t="shared" si="10"/>
        <v>60.83</v>
      </c>
      <c r="CQ6" s="35">
        <f t="shared" si="10"/>
        <v>59.98</v>
      </c>
      <c r="CR6" s="35" t="str">
        <f t="shared" si="10"/>
        <v>-</v>
      </c>
      <c r="CS6" s="35" t="str">
        <f t="shared" si="10"/>
        <v>-</v>
      </c>
      <c r="CT6" s="35" t="str">
        <f t="shared" si="10"/>
        <v>-</v>
      </c>
      <c r="CU6" s="35">
        <f t="shared" si="10"/>
        <v>50.14</v>
      </c>
      <c r="CV6" s="35">
        <f t="shared" si="10"/>
        <v>54.83</v>
      </c>
      <c r="CW6" s="34" t="str">
        <f>IF(CW7="","",IF(CW7="-","【-】","【"&amp;SUBSTITUTE(TEXT(CW7,"#,##0.00"),"-","△")&amp;"】"))</f>
        <v>【54.84】</v>
      </c>
      <c r="CX6" s="35" t="str">
        <f>IF(CX7="",NA(),CX7)</f>
        <v>-</v>
      </c>
      <c r="CY6" s="35" t="str">
        <f t="shared" ref="CY6:DG6" si="11">IF(CY7="",NA(),CY7)</f>
        <v>-</v>
      </c>
      <c r="CZ6" s="35" t="str">
        <f t="shared" si="11"/>
        <v>-</v>
      </c>
      <c r="DA6" s="35">
        <f t="shared" si="11"/>
        <v>97.05</v>
      </c>
      <c r="DB6" s="35">
        <f t="shared" si="11"/>
        <v>96.98</v>
      </c>
      <c r="DC6" s="35" t="str">
        <f t="shared" si="11"/>
        <v>-</v>
      </c>
      <c r="DD6" s="35" t="str">
        <f t="shared" si="11"/>
        <v>-</v>
      </c>
      <c r="DE6" s="35" t="str">
        <f t="shared" si="11"/>
        <v>-</v>
      </c>
      <c r="DF6" s="35">
        <f t="shared" si="11"/>
        <v>84.98</v>
      </c>
      <c r="DG6" s="35">
        <f t="shared" si="11"/>
        <v>84.7</v>
      </c>
      <c r="DH6" s="34" t="str">
        <f>IF(DH7="","",IF(DH7="-","【-】","【"&amp;SUBSTITUTE(TEXT(DH7,"#,##0.00"),"-","△")&amp;"】"))</f>
        <v>【86.60】</v>
      </c>
      <c r="DI6" s="35" t="str">
        <f>IF(DI7="",NA(),DI7)</f>
        <v>-</v>
      </c>
      <c r="DJ6" s="35" t="str">
        <f t="shared" ref="DJ6:DR6" si="12">IF(DJ7="",NA(),DJ7)</f>
        <v>-</v>
      </c>
      <c r="DK6" s="35" t="str">
        <f t="shared" si="12"/>
        <v>-</v>
      </c>
      <c r="DL6" s="35">
        <f t="shared" si="12"/>
        <v>4.93</v>
      </c>
      <c r="DM6" s="35">
        <f t="shared" si="12"/>
        <v>9.77</v>
      </c>
      <c r="DN6" s="35" t="str">
        <f t="shared" si="12"/>
        <v>-</v>
      </c>
      <c r="DO6" s="35" t="str">
        <f t="shared" si="12"/>
        <v>-</v>
      </c>
      <c r="DP6" s="35" t="str">
        <f t="shared" si="12"/>
        <v>-</v>
      </c>
      <c r="DQ6" s="35">
        <f t="shared" si="12"/>
        <v>23.06</v>
      </c>
      <c r="DR6" s="35">
        <f t="shared" si="12"/>
        <v>20.34</v>
      </c>
      <c r="DS6" s="34" t="str">
        <f>IF(DS7="","",IF(DS7="-","【-】","【"&amp;SUBSTITUTE(TEXT(DS7,"#,##0.00"),"-","△")&amp;"】"))</f>
        <v>【22.21】</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4">
        <f t="shared" si="14"/>
        <v>0</v>
      </c>
      <c r="EI6" s="35">
        <f t="shared" si="14"/>
        <v>0.87</v>
      </c>
      <c r="EJ6" s="35" t="str">
        <f t="shared" si="14"/>
        <v>-</v>
      </c>
      <c r="EK6" s="35" t="str">
        <f t="shared" si="14"/>
        <v>-</v>
      </c>
      <c r="EL6" s="35" t="str">
        <f t="shared" si="14"/>
        <v>-</v>
      </c>
      <c r="EM6" s="35">
        <f t="shared" si="14"/>
        <v>0.02</v>
      </c>
      <c r="EN6" s="35">
        <f t="shared" si="14"/>
        <v>0.25</v>
      </c>
      <c r="EO6" s="34" t="str">
        <f>IF(EO7="","",IF(EO7="-","【-】","【"&amp;SUBSTITUTE(TEXT(EO7,"#,##0.00"),"-","△")&amp;"】"))</f>
        <v>【0.16】</v>
      </c>
    </row>
    <row r="7" spans="1:148" s="36" customFormat="1" x14ac:dyDescent="0.15">
      <c r="A7" s="28"/>
      <c r="B7" s="37">
        <v>2020</v>
      </c>
      <c r="C7" s="37">
        <v>232076</v>
      </c>
      <c r="D7" s="37">
        <v>46</v>
      </c>
      <c r="E7" s="37">
        <v>17</v>
      </c>
      <c r="F7" s="37">
        <v>5</v>
      </c>
      <c r="G7" s="37">
        <v>0</v>
      </c>
      <c r="H7" s="37" t="s">
        <v>96</v>
      </c>
      <c r="I7" s="37" t="s">
        <v>97</v>
      </c>
      <c r="J7" s="37" t="s">
        <v>98</v>
      </c>
      <c r="K7" s="37" t="s">
        <v>99</v>
      </c>
      <c r="L7" s="37" t="s">
        <v>100</v>
      </c>
      <c r="M7" s="37" t="s">
        <v>101</v>
      </c>
      <c r="N7" s="38" t="s">
        <v>102</v>
      </c>
      <c r="O7" s="38">
        <v>83.01</v>
      </c>
      <c r="P7" s="38">
        <v>1.51</v>
      </c>
      <c r="Q7" s="38">
        <v>77.650000000000006</v>
      </c>
      <c r="R7" s="38">
        <v>3596</v>
      </c>
      <c r="S7" s="38">
        <v>186783</v>
      </c>
      <c r="T7" s="38">
        <v>161.13999999999999</v>
      </c>
      <c r="U7" s="38">
        <v>1159.1300000000001</v>
      </c>
      <c r="V7" s="38">
        <v>2818</v>
      </c>
      <c r="W7" s="38">
        <v>1.62</v>
      </c>
      <c r="X7" s="38">
        <v>1739.51</v>
      </c>
      <c r="Y7" s="38" t="s">
        <v>102</v>
      </c>
      <c r="Z7" s="38" t="s">
        <v>102</v>
      </c>
      <c r="AA7" s="38" t="s">
        <v>102</v>
      </c>
      <c r="AB7" s="38">
        <v>110.36</v>
      </c>
      <c r="AC7" s="38">
        <v>111.47</v>
      </c>
      <c r="AD7" s="38" t="s">
        <v>102</v>
      </c>
      <c r="AE7" s="38" t="s">
        <v>102</v>
      </c>
      <c r="AF7" s="38" t="s">
        <v>102</v>
      </c>
      <c r="AG7" s="38">
        <v>103.6</v>
      </c>
      <c r="AH7" s="38">
        <v>106.37</v>
      </c>
      <c r="AI7" s="38">
        <v>104.99</v>
      </c>
      <c r="AJ7" s="38" t="s">
        <v>102</v>
      </c>
      <c r="AK7" s="38" t="s">
        <v>102</v>
      </c>
      <c r="AL7" s="38" t="s">
        <v>102</v>
      </c>
      <c r="AM7" s="38">
        <v>0</v>
      </c>
      <c r="AN7" s="38">
        <v>0</v>
      </c>
      <c r="AO7" s="38" t="s">
        <v>102</v>
      </c>
      <c r="AP7" s="38" t="s">
        <v>102</v>
      </c>
      <c r="AQ7" s="38" t="s">
        <v>102</v>
      </c>
      <c r="AR7" s="38">
        <v>193.99</v>
      </c>
      <c r="AS7" s="38">
        <v>139.02000000000001</v>
      </c>
      <c r="AT7" s="38">
        <v>121.19</v>
      </c>
      <c r="AU7" s="38" t="s">
        <v>102</v>
      </c>
      <c r="AV7" s="38" t="s">
        <v>102</v>
      </c>
      <c r="AW7" s="38" t="s">
        <v>102</v>
      </c>
      <c r="AX7" s="38">
        <v>58.76</v>
      </c>
      <c r="AY7" s="38">
        <v>60.35</v>
      </c>
      <c r="AZ7" s="38" t="s">
        <v>102</v>
      </c>
      <c r="BA7" s="38" t="s">
        <v>102</v>
      </c>
      <c r="BB7" s="38" t="s">
        <v>102</v>
      </c>
      <c r="BC7" s="38">
        <v>26.99</v>
      </c>
      <c r="BD7" s="38">
        <v>29.13</v>
      </c>
      <c r="BE7" s="38">
        <v>32.799999999999997</v>
      </c>
      <c r="BF7" s="38" t="s">
        <v>102</v>
      </c>
      <c r="BG7" s="38" t="s">
        <v>102</v>
      </c>
      <c r="BH7" s="38" t="s">
        <v>102</v>
      </c>
      <c r="BI7" s="38">
        <v>0</v>
      </c>
      <c r="BJ7" s="38">
        <v>0</v>
      </c>
      <c r="BK7" s="38" t="s">
        <v>102</v>
      </c>
      <c r="BL7" s="38" t="s">
        <v>102</v>
      </c>
      <c r="BM7" s="38" t="s">
        <v>102</v>
      </c>
      <c r="BN7" s="38">
        <v>826.83</v>
      </c>
      <c r="BO7" s="38">
        <v>867.83</v>
      </c>
      <c r="BP7" s="38">
        <v>832.52</v>
      </c>
      <c r="BQ7" s="38" t="s">
        <v>102</v>
      </c>
      <c r="BR7" s="38" t="s">
        <v>102</v>
      </c>
      <c r="BS7" s="38" t="s">
        <v>102</v>
      </c>
      <c r="BT7" s="38">
        <v>73.52</v>
      </c>
      <c r="BU7" s="38">
        <v>70.209999999999994</v>
      </c>
      <c r="BV7" s="38" t="s">
        <v>102</v>
      </c>
      <c r="BW7" s="38" t="s">
        <v>102</v>
      </c>
      <c r="BX7" s="38" t="s">
        <v>102</v>
      </c>
      <c r="BY7" s="38">
        <v>57.31</v>
      </c>
      <c r="BZ7" s="38">
        <v>57.08</v>
      </c>
      <c r="CA7" s="38">
        <v>60.94</v>
      </c>
      <c r="CB7" s="38" t="s">
        <v>102</v>
      </c>
      <c r="CC7" s="38" t="s">
        <v>102</v>
      </c>
      <c r="CD7" s="38" t="s">
        <v>102</v>
      </c>
      <c r="CE7" s="38">
        <v>186.89</v>
      </c>
      <c r="CF7" s="38">
        <v>198.51</v>
      </c>
      <c r="CG7" s="38" t="s">
        <v>102</v>
      </c>
      <c r="CH7" s="38" t="s">
        <v>102</v>
      </c>
      <c r="CI7" s="38" t="s">
        <v>102</v>
      </c>
      <c r="CJ7" s="38">
        <v>273.52</v>
      </c>
      <c r="CK7" s="38">
        <v>274.99</v>
      </c>
      <c r="CL7" s="38">
        <v>253.04</v>
      </c>
      <c r="CM7" s="38" t="s">
        <v>102</v>
      </c>
      <c r="CN7" s="38" t="s">
        <v>102</v>
      </c>
      <c r="CO7" s="38" t="s">
        <v>102</v>
      </c>
      <c r="CP7" s="38">
        <v>60.83</v>
      </c>
      <c r="CQ7" s="38">
        <v>59.98</v>
      </c>
      <c r="CR7" s="38" t="s">
        <v>102</v>
      </c>
      <c r="CS7" s="38" t="s">
        <v>102</v>
      </c>
      <c r="CT7" s="38" t="s">
        <v>102</v>
      </c>
      <c r="CU7" s="38">
        <v>50.14</v>
      </c>
      <c r="CV7" s="38">
        <v>54.83</v>
      </c>
      <c r="CW7" s="38">
        <v>54.84</v>
      </c>
      <c r="CX7" s="38" t="s">
        <v>102</v>
      </c>
      <c r="CY7" s="38" t="s">
        <v>102</v>
      </c>
      <c r="CZ7" s="38" t="s">
        <v>102</v>
      </c>
      <c r="DA7" s="38">
        <v>97.05</v>
      </c>
      <c r="DB7" s="38">
        <v>96.98</v>
      </c>
      <c r="DC7" s="38" t="s">
        <v>102</v>
      </c>
      <c r="DD7" s="38" t="s">
        <v>102</v>
      </c>
      <c r="DE7" s="38" t="s">
        <v>102</v>
      </c>
      <c r="DF7" s="38">
        <v>84.98</v>
      </c>
      <c r="DG7" s="38">
        <v>84.7</v>
      </c>
      <c r="DH7" s="38">
        <v>86.6</v>
      </c>
      <c r="DI7" s="38" t="s">
        <v>102</v>
      </c>
      <c r="DJ7" s="38" t="s">
        <v>102</v>
      </c>
      <c r="DK7" s="38" t="s">
        <v>102</v>
      </c>
      <c r="DL7" s="38">
        <v>4.93</v>
      </c>
      <c r="DM7" s="38">
        <v>9.77</v>
      </c>
      <c r="DN7" s="38" t="s">
        <v>102</v>
      </c>
      <c r="DO7" s="38" t="s">
        <v>102</v>
      </c>
      <c r="DP7" s="38" t="s">
        <v>102</v>
      </c>
      <c r="DQ7" s="38">
        <v>23.06</v>
      </c>
      <c r="DR7" s="38">
        <v>20.34</v>
      </c>
      <c r="DS7" s="38">
        <v>22.21</v>
      </c>
      <c r="DT7" s="38" t="s">
        <v>102</v>
      </c>
      <c r="DU7" s="38" t="s">
        <v>102</v>
      </c>
      <c r="DV7" s="38" t="s">
        <v>102</v>
      </c>
      <c r="DW7" s="38">
        <v>0</v>
      </c>
      <c r="DX7" s="38">
        <v>0</v>
      </c>
      <c r="DY7" s="38" t="s">
        <v>102</v>
      </c>
      <c r="DZ7" s="38" t="s">
        <v>102</v>
      </c>
      <c r="EA7" s="38" t="s">
        <v>102</v>
      </c>
      <c r="EB7" s="38">
        <v>0</v>
      </c>
      <c r="EC7" s="38">
        <v>0</v>
      </c>
      <c r="ED7" s="38">
        <v>0</v>
      </c>
      <c r="EE7" s="38" t="s">
        <v>102</v>
      </c>
      <c r="EF7" s="38" t="s">
        <v>102</v>
      </c>
      <c r="EG7" s="38" t="s">
        <v>102</v>
      </c>
      <c r="EH7" s="38">
        <v>0</v>
      </c>
      <c r="EI7" s="38">
        <v>0.87</v>
      </c>
      <c r="EJ7" s="38" t="s">
        <v>102</v>
      </c>
      <c r="EK7" s="38" t="s">
        <v>102</v>
      </c>
      <c r="EL7" s="38" t="s">
        <v>102</v>
      </c>
      <c r="EM7" s="38">
        <v>0.02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2022-01-12T06:23:05Z</cp:lastPrinted>
  <dcterms:created xsi:type="dcterms:W3CDTF">2021-12-03T07:32:43Z</dcterms:created>
  <dcterms:modified xsi:type="dcterms:W3CDTF">2022-01-27T08:34:43Z</dcterms:modified>
  <cp:category/>
</cp:coreProperties>
</file>