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5 農業集落排水\"/>
    </mc:Choice>
  </mc:AlternateContent>
  <xr:revisionPtr revIDLastSave="0" documentId="13_ncr:1_{91DDC75B-052F-41E9-9C87-FBE600EE5348}" xr6:coauthVersionLast="47" xr6:coauthVersionMax="47" xr10:uidLastSave="{00000000-0000-0000-0000-000000000000}"/>
  <workbookProtection workbookAlgorithmName="SHA-512" workbookHashValue="bP2VOj+AV8Qgj09LBPDQ+COqwezZEiELS6Dgobewhn8oI7huvrVJ9nCdD5HYsC81+n9uj5NwicOyRpoUx2CnBg==" workbookSaltValue="HBwg3ESmBvAGe38suUarbA=="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B10" i="4"/>
  <c r="AD8" i="4"/>
  <c r="I8" i="4"/>
  <c r="B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<sst xmlns="http://schemas.openxmlformats.org/spreadsheetml/2006/main" count="231" uniqueCount="116">
  <si>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</si>
  <si>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</si>
  <si>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</si>
  <si>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</si>
  <si>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</si>
  <si>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</si>
  <si>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</si>
  <si>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</si>
  <si>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</si>
  <si>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</si>
  <si>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</si>
  <si>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</si>
  <si>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</si>
  <si>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</si>
  <si>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</si>
  <si>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</si>
  <si>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</si>
  <si>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</si>
  <si>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</si>
  <si>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</si>
  <si>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</si>
  <si>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</si>
  <si>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</si>
  <si>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</si>
  <si>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</si>
  <si>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</si>
  <si>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</si>
  <si>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</si>
  <si>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</si>
  <si>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</si>
  <si>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</si>
  <si>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</si>
  <si>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</si>
  <si>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</si>
  <si>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</si>
  <si>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</si>
  <si>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</si>
  <si>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</si>
  <si>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</si>
  <si>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</si>
  <si>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</si>
  <si>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</si>
  <si>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</si>
  <si>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</si>
  <si>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</si>
  <si>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</si>
  <si>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</si>
  <si>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</si>
  <si>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</si>
  <si>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</si>
  <si>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</si>
  <si>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</si>
  <si>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</si>
  <si>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</si>
  <si>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</si>
  <si>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</si>
  <si>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</si>
  <si>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</si>
  <si>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</si>
  <si>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</si>
  <si>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</si>
  <si>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</si>
  <si>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</si>
  <si>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</si>
  <si>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</si>
  <si>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</si>
  <si>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</si>
  <si>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</si>
  <si>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</si>
  <si>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</si>
  <si>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</si>
  <si>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</si>
  <si>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</si>
  <si>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</si>
  <si>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</si>
  <si>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</si>
  <si>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</si>
  <si>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</si>
  <si>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</si>
  <si>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</si>
  <si>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</si>
  <si>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</si>
  <si>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</si>
  <si>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</si>
  <si>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</si>
  <si>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</si>
  <si>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</si>
  <si>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</si>
  <si>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</si>
  <si>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</si>
  <si>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</si>
  <si>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</si>
  <si>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</si>
  <si>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</si>
  <si>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</si>
  <si>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</si>
  <si>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</si>
  <si>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</si>
  <si>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</si>
  <si>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</si>
  <si>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</si>
  <si>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</si>
  <si>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</si>
  <si>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</si>
  <si>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</si>
  <si>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</si>
  <si>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</si>
  <si>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</si>
  <si>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</si>
  <si>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</si>
  <si>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</si>
  <si>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</si>
  <si>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</si>
  <si>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農村地区で人口減少傾向にあるため今後使用料単価設定、計画的な維持修繕、施設老朽化対策、広域化などにより経営改善を図る必要がある。
　なお、経営戦略については令和3年3月に策定及び公表を行い、令和7年度に見直す予定である。</t>
    <phoneticPr fontId="4"/>
  </si>
  <si>
    <t>①　経常収支比率
　100%を超え黒字であるが、一般会計からの繰出金が多額にあるため、更なる経費削減を図る必要がある。
②　累積欠損金比率
　0%であり今後も0%を維持するよう努める。
③　流動比率
　昨年度と比較すると、工事等の未払金増加で負債が増加したが、それ以上に一般会計からの繰出金の増加で現金資産が増加したため、比率は上がった。平均を上回っているものの、一般会計からの繰出金が多額にあるため、更なる経費削減を図る必要がある。
④　企業債残高対事業規模比率
　決算処理の結果、償還額を自己資金で賄ったため上昇した。
⑤　経費回収率
　使用料収入はほぼ横ばいだった一方で、分流式経費算定の結果、企業債取扱諸費等が汚水処理費となったことが原因で下がった。また、一般会計からの繰出金が多額にあるため、更なる経費削減を図る必要がある。
⑥　汚水処理原価
　年間有収水量が減少したことに加え、分流式経費算定の結果、汚水処理費が上がったため上昇。また、一般会計からの繰出金が多額にあるため、更なる経費削減を図る必要がある。
⑦　施設利用率
　昨年度より水洗便所設置済人口が減少し、比率が下がった。公共下水道への接続切り替えなども検討する。
⑧　水洗化率
　平均を上回っているが、現状は新規整備はなく、新規接続も少なく、横ばいで推移することが予想される。</t>
    <rPh sb="234" eb="236">
      <t>ケッサン</t>
    </rPh>
    <rPh sb="236" eb="238">
      <t>ショリ</t>
    </rPh>
    <rPh sb="239" eb="241">
      <t>ケッカ</t>
    </rPh>
    <rPh sb="246" eb="248">
      <t>ジコ</t>
    </rPh>
    <rPh sb="248" eb="250">
      <t>シキン</t>
    </rPh>
    <rPh sb="256" eb="258">
      <t>ジョウショウ</t>
    </rPh>
    <rPh sb="324" eb="325">
      <t>サ</t>
    </rPh>
    <rPh sb="412" eb="413">
      <t>ア</t>
    </rPh>
    <rPh sb="418" eb="420">
      <t>ジョウショウ</t>
    </rPh>
    <rPh sb="484" eb="486">
      <t>ゲンショウ</t>
    </rPh>
    <rPh sb="488" eb="490">
      <t>ヒリツ</t>
    </rPh>
    <rPh sb="491" eb="492">
      <t>サ</t>
    </rPh>
    <phoneticPr fontId="4"/>
  </si>
  <si>
    <t>①　有形固定資産減価償却率
　既存施設の償却が進み増加した。平成の初頭から中頃に建設されたため、耐用年数が経過していない資産も多いことが平均を下回った要因と考えられる。
②　管渠老朽化率
　耐用年数を超えた管渠がないため0%となった。
③　管渠改善率
　管渠更新延長が増加したため上昇。</t>
    <rPh sb="127" eb="129">
      <t>カンキョ</t>
    </rPh>
    <rPh sb="129" eb="131">
      <t>コウシン</t>
    </rPh>
    <rPh sb="131" eb="133">
      <t>エンチョウ</t>
    </rPh>
    <rPh sb="134" eb="136">
      <t>ゾウカ</t>
    </rPh>
    <rPh sb="140" eb="142">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</si>
</sst>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0.87</c:v>
                </c:pt>
                <c:pt idx="2">
                  <c:v>2</c:v>
                </c:pt>
                <c:pt idx="3" formatCode="#,##0.00;&quot;△&quot;#,##0.00">
                  <c:v>0</c:v>
                </c:pt>
                <c:pt idx="4">
                  <c:v>4.55</c:v>
                </c:pt>
              </c:numCache>
            </c:numRef>
          </c:val>
          <c:extLst>
            <c:ext xmlns:c16="http://schemas.microsoft.com/office/drawing/2014/chart" uri="{C3380CC4-5D6E-409C-BE32-E72D297353CC}">
              <c16:uniqueId val="{00000000-3646-427F-9FEA-86BAF315C5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3646-427F-9FEA-86BAF315C5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60.83</c:v>
                </c:pt>
                <c:pt idx="1">
                  <c:v>59.98</c:v>
                </c:pt>
                <c:pt idx="2">
                  <c:v>62.43</c:v>
                </c:pt>
                <c:pt idx="3">
                  <c:v>60.64</c:v>
                </c:pt>
                <c:pt idx="4">
                  <c:v>59.79</c:v>
                </c:pt>
              </c:numCache>
            </c:numRef>
          </c:val>
          <c:extLst>
            <c:ext xmlns:c16="http://schemas.microsoft.com/office/drawing/2014/chart" uri="{C3380CC4-5D6E-409C-BE32-E72D297353CC}">
              <c16:uniqueId val="{00000000-AED1-417D-8F76-695ACE926AF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AED1-417D-8F76-695ACE926AF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97.05</c:v>
                </c:pt>
                <c:pt idx="1">
                  <c:v>96.98</c:v>
                </c:pt>
                <c:pt idx="2">
                  <c:v>96.99</c:v>
                </c:pt>
                <c:pt idx="3">
                  <c:v>96.93</c:v>
                </c:pt>
                <c:pt idx="4">
                  <c:v>96.9</c:v>
                </c:pt>
              </c:numCache>
            </c:numRef>
          </c:val>
          <c:extLst>
            <c:ext xmlns:c16="http://schemas.microsoft.com/office/drawing/2014/chart" uri="{C3380CC4-5D6E-409C-BE32-E72D297353CC}">
              <c16:uniqueId val="{00000000-44BB-48B7-9FF4-6ACEAE2CD3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44BB-48B7-9FF4-6ACEAE2CD3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110.36</c:v>
                </c:pt>
                <c:pt idx="1">
                  <c:v>111.47</c:v>
                </c:pt>
                <c:pt idx="2">
                  <c:v>116.71</c:v>
                </c:pt>
                <c:pt idx="3">
                  <c:v>126.47</c:v>
                </c:pt>
                <c:pt idx="4">
                  <c:v>116.93</c:v>
                </c:pt>
              </c:numCache>
            </c:numRef>
          </c:val>
          <c:extLst>
            <c:ext xmlns:c16="http://schemas.microsoft.com/office/drawing/2014/chart" uri="{C3380CC4-5D6E-409C-BE32-E72D297353CC}">
              <c16:uniqueId val="{00000000-3270-4375-928B-111ACC8632E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3270-4375-928B-111ACC8632E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4.93</c:v>
                </c:pt>
                <c:pt idx="1">
                  <c:v>9.77</c:v>
                </c:pt>
                <c:pt idx="2">
                  <c:v>13.12</c:v>
                </c:pt>
                <c:pt idx="3">
                  <c:v>16.04</c:v>
                </c:pt>
                <c:pt idx="4">
                  <c:v>17.989999999999998</c:v>
                </c:pt>
              </c:numCache>
            </c:numRef>
          </c:val>
          <c:extLst>
            <c:ext xmlns:c16="http://schemas.microsoft.com/office/drawing/2014/chart" uri="{C3380CC4-5D6E-409C-BE32-E72D297353CC}">
              <c16:uniqueId val="{00000000-8B69-40E2-8C1D-222613915F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8B69-40E2-8C1D-222613915F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5D-4540-87B2-C9CFD795F55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EE5D-4540-87B2-C9CFD795F55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97-45D4-9296-C861F1AF42C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E197-45D4-9296-C861F1AF42C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58.76</c:v>
                </c:pt>
                <c:pt idx="1">
                  <c:v>60.35</c:v>
                </c:pt>
                <c:pt idx="2">
                  <c:v>84.25</c:v>
                </c:pt>
                <c:pt idx="3">
                  <c:v>108.04</c:v>
                </c:pt>
                <c:pt idx="4">
                  <c:v>117.15</c:v>
                </c:pt>
              </c:numCache>
            </c:numRef>
          </c:val>
          <c:extLst>
            <c:ext xmlns:c16="http://schemas.microsoft.com/office/drawing/2014/chart" uri="{C3380CC4-5D6E-409C-BE32-E72D297353CC}">
              <c16:uniqueId val="{00000000-AA1B-410D-9B46-3BAB246365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AA1B-410D-9B46-3BAB246365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quot;-&quot;">
                  <c:v>591.08000000000004</c:v>
                </c:pt>
              </c:numCache>
            </c:numRef>
          </c:val>
          <c:extLst>
            <c:ext xmlns:c16="http://schemas.microsoft.com/office/drawing/2014/chart" uri="{C3380CC4-5D6E-409C-BE32-E72D297353CC}">
              <c16:uniqueId val="{00000000-D0D5-4583-8293-9268A3F2E4F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D0D5-4583-8293-9268A3F2E4F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73.52</c:v>
                </c:pt>
                <c:pt idx="1">
                  <c:v>70.209999999999994</c:v>
                </c:pt>
                <c:pt idx="2">
                  <c:v>65.489999999999995</c:v>
                </c:pt>
                <c:pt idx="3">
                  <c:v>70.77</c:v>
                </c:pt>
                <c:pt idx="4">
                  <c:v>34.840000000000003</c:v>
                </c:pt>
              </c:numCache>
            </c:numRef>
          </c:val>
          <c:extLst>
            <c:ext xmlns:c16="http://schemas.microsoft.com/office/drawing/2014/chart" uri="{C3380CC4-5D6E-409C-BE32-E72D297353CC}">
              <c16:uniqueId val="{00000000-9D28-41B8-AA15-941180A7E57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9D28-41B8-AA15-941180A7E57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186.89</c:v>
                </c:pt>
                <c:pt idx="1">
                  <c:v>198.51</c:v>
                </c:pt>
                <c:pt idx="2">
                  <c:v>210.38</c:v>
                </c:pt>
                <c:pt idx="3">
                  <c:v>201.59</c:v>
                </c:pt>
                <c:pt idx="4">
                  <c:v>413.26</c:v>
                </c:pt>
              </c:numCache>
            </c:numRef>
          </c:val>
          <c:extLst>
            <c:ext xmlns:c16="http://schemas.microsoft.com/office/drawing/2014/chart" uri="{C3380CC4-5D6E-409C-BE32-E72D297353CC}">
              <c16:uniqueId val="{00000000-B815-46D9-91DE-921E97F7E2E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B815-46D9-91DE-921E97F7E2E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愛知県　豊川市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71" t="str">
        <f>データ!$M$6</f>
        <v>非設置</v>
      </c>
      <c r="AE8" s="71"/>
      <c r="AF8" s="71"/>
      <c r="AG8" s="71"/>
      <c r="AH8" s="71"/>
      <c r="AI8" s="71"/>
      <c r="AJ8" s="71"/>
      <c r="AK8" s="3"/>
      <c r="AL8" s="45">
        <f>データ!S6</f>
        <v>186376</v>
      </c>
      <c r="AM8" s="45"/>
      <c r="AN8" s="45"/>
      <c r="AO8" s="45"/>
      <c r="AP8" s="45"/>
      <c r="AQ8" s="45"/>
      <c r="AR8" s="45"/>
      <c r="AS8" s="45"/>
      <c r="AT8" s="44">
        <f>データ!T6</f>
        <v>161.13999999999999</v>
      </c>
      <c r="AU8" s="44"/>
      <c r="AV8" s="44"/>
      <c r="AW8" s="44"/>
      <c r="AX8" s="44"/>
      <c r="AY8" s="44"/>
      <c r="AZ8" s="44"/>
      <c r="BA8" s="44"/>
      <c r="BB8" s="44">
        <f>データ!U6</f>
        <v>1156.6099999999999</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86.91</v>
      </c>
      <c r="J10" s="44"/>
      <c r="K10" s="44"/>
      <c r="L10" s="44"/>
      <c r="M10" s="44"/>
      <c r="N10" s="44"/>
      <c r="O10" s="44"/>
      <c r="P10" s="44">
        <f>データ!P6</f>
        <v>1.47</v>
      </c>
      <c r="Q10" s="44"/>
      <c r="R10" s="44"/>
      <c r="S10" s="44"/>
      <c r="T10" s="44"/>
      <c r="U10" s="44"/>
      <c r="V10" s="44"/>
      <c r="W10" s="44">
        <f>データ!Q6</f>
        <v>75.88</v>
      </c>
      <c r="X10" s="44"/>
      <c r="Y10" s="44"/>
      <c r="Z10" s="44"/>
      <c r="AA10" s="44"/>
      <c r="AB10" s="44"/>
      <c r="AC10" s="44"/>
      <c r="AD10" s="45">
        <f>データ!R6</f>
        <v>3596</v>
      </c>
      <c r="AE10" s="45"/>
      <c r="AF10" s="45"/>
      <c r="AG10" s="45"/>
      <c r="AH10" s="45"/>
      <c r="AI10" s="45"/>
      <c r="AJ10" s="45"/>
      <c r="AK10" s="2"/>
      <c r="AL10" s="45">
        <f>データ!V6</f>
        <v>2738</v>
      </c>
      <c r="AM10" s="45"/>
      <c r="AN10" s="45"/>
      <c r="AO10" s="45"/>
      <c r="AP10" s="45"/>
      <c r="AQ10" s="45"/>
      <c r="AR10" s="45"/>
      <c r="AS10" s="45"/>
      <c r="AT10" s="44">
        <f>データ!W6</f>
        <v>1.62</v>
      </c>
      <c r="AU10" s="44"/>
      <c r="AV10" s="44"/>
      <c r="AW10" s="44"/>
      <c r="AX10" s="44"/>
      <c r="AY10" s="44"/>
      <c r="AZ10" s="44"/>
      <c r="BA10" s="44"/>
      <c r="BB10" s="44">
        <f>データ!X6</f>
        <v>1690.12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ZbnQfe2Ph6zZmXeGV2LdPv9Nu066CQY7s0cMoy1I5CBiIePYsOVhAYKfCp8EokREdgxbpikmyB+veCgNTNvElw==" saltValue="y7IJCY8rYh1r4zokG7Nm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232076</v>
      </c>
      <c r="D6" s="19">
        <f t="shared" si="3"/>
        <v>46</v>
      </c>
      <c r="E6" s="19">
        <f t="shared" si="3"/>
        <v>17</v>
      </c>
      <c r="F6" s="19">
        <f t="shared" si="3"/>
        <v>5</v>
      </c>
      <c r="G6" s="19">
        <f t="shared" si="3"/>
        <v>0</v>
      </c>
      <c r="H6" s="19" t="str">
        <f t="shared" si="3"/>
        <v>愛知県　豊川市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86.91</v>
      </c>
      <c r="P6" s="20">
        <f t="shared" si="3"/>
        <v>1.47</v>
      </c>
      <c r="Q6" s="20">
        <f t="shared" si="3"/>
        <v>75.88</v>
      </c>
      <c r="R6" s="20">
        <f t="shared" si="3"/>
        <v>3596</v>
      </c>
      <c r="S6" s="20">
        <f t="shared" si="3"/>
        <v>186376</v>
      </c>
      <c r="T6" s="20">
        <f t="shared" si="3"/>
        <v>161.13999999999999</v>
      </c>
      <c r="U6" s="20">
        <f t="shared" si="3"/>
        <v>1156.6099999999999</v>
      </c>
      <c r="V6" s="20">
        <f t="shared" si="3"/>
        <v>2738</v>
      </c>
      <c r="W6" s="20">
        <f t="shared" si="3"/>
        <v>1.62</v>
      </c>
      <c r="X6" s="20">
        <f t="shared" si="3"/>
        <v>1690.12</v>
      </c>
      <c r="Y6" s="21">
        <f>IF(Y7="",NA(),Y7)</f>
        <v>110.36</v>
      </c>
      <c r="Z6" s="21">
        <f t="shared" ref="Z6:AH6" si="4">IF(Z7="",NA(),Z7)</f>
        <v>111.47</v>
      </c>
      <c r="AA6" s="21">
        <f t="shared" si="4"/>
        <v>116.71</v>
      </c>
      <c r="AB6" s="21">
        <f t="shared" si="4"/>
        <v>126.47</v>
      </c>
      <c r="AC6" s="21">
        <f t="shared" si="4"/>
        <v>116.93</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58.76</v>
      </c>
      <c r="AV6" s="21">
        <f t="shared" ref="AV6:BD6" si="6">IF(AV7="",NA(),AV7)</f>
        <v>60.35</v>
      </c>
      <c r="AW6" s="21">
        <f t="shared" si="6"/>
        <v>84.25</v>
      </c>
      <c r="AX6" s="21">
        <f t="shared" si="6"/>
        <v>108.04</v>
      </c>
      <c r="AY6" s="21">
        <f t="shared" si="6"/>
        <v>117.15</v>
      </c>
      <c r="AZ6" s="21">
        <f t="shared" si="6"/>
        <v>26.99</v>
      </c>
      <c r="BA6" s="21">
        <f t="shared" si="6"/>
        <v>29.13</v>
      </c>
      <c r="BB6" s="21">
        <f t="shared" si="6"/>
        <v>35.69</v>
      </c>
      <c r="BC6" s="21">
        <f t="shared" si="6"/>
        <v>38.4</v>
      </c>
      <c r="BD6" s="21">
        <f t="shared" si="6"/>
        <v>44.04</v>
      </c>
      <c r="BE6" s="20" t="str">
        <f>IF(BE7="","",IF(BE7="-","【-】","【"&amp;SUBSTITUTE(TEXT(BE7,"#,##0.00"),"-","△")&amp;"】"))</f>
        <v>【42.02】</v>
      </c>
      <c r="BF6" s="20">
        <f>IF(BF7="",NA(),BF7)</f>
        <v>0</v>
      </c>
      <c r="BG6" s="20">
        <f t="shared" ref="BG6:BO6" si="7">IF(BG7="",NA(),BG7)</f>
        <v>0</v>
      </c>
      <c r="BH6" s="20">
        <f t="shared" si="7"/>
        <v>0</v>
      </c>
      <c r="BI6" s="20">
        <f t="shared" si="7"/>
        <v>0</v>
      </c>
      <c r="BJ6" s="21">
        <f t="shared" si="7"/>
        <v>591.08000000000004</v>
      </c>
      <c r="BK6" s="21">
        <f t="shared" si="7"/>
        <v>826.83</v>
      </c>
      <c r="BL6" s="21">
        <f t="shared" si="7"/>
        <v>867.83</v>
      </c>
      <c r="BM6" s="21">
        <f t="shared" si="7"/>
        <v>791.76</v>
      </c>
      <c r="BN6" s="21">
        <f t="shared" si="7"/>
        <v>900.82</v>
      </c>
      <c r="BO6" s="21">
        <f t="shared" si="7"/>
        <v>839.21</v>
      </c>
      <c r="BP6" s="20" t="str">
        <f>IF(BP7="","",IF(BP7="-","【-】","【"&amp;SUBSTITUTE(TEXT(BP7,"#,##0.00"),"-","△")&amp;"】"))</f>
        <v>【785.10】</v>
      </c>
      <c r="BQ6" s="21">
        <f>IF(BQ7="",NA(),BQ7)</f>
        <v>73.52</v>
      </c>
      <c r="BR6" s="21">
        <f t="shared" ref="BR6:BZ6" si="8">IF(BR7="",NA(),BR7)</f>
        <v>70.209999999999994</v>
      </c>
      <c r="BS6" s="21">
        <f t="shared" si="8"/>
        <v>65.489999999999995</v>
      </c>
      <c r="BT6" s="21">
        <f t="shared" si="8"/>
        <v>70.77</v>
      </c>
      <c r="BU6" s="21">
        <f t="shared" si="8"/>
        <v>34.840000000000003</v>
      </c>
      <c r="BV6" s="21">
        <f t="shared" si="8"/>
        <v>57.31</v>
      </c>
      <c r="BW6" s="21">
        <f t="shared" si="8"/>
        <v>57.08</v>
      </c>
      <c r="BX6" s="21">
        <f t="shared" si="8"/>
        <v>56.26</v>
      </c>
      <c r="BY6" s="21">
        <f t="shared" si="8"/>
        <v>52.94</v>
      </c>
      <c r="BZ6" s="21">
        <f t="shared" si="8"/>
        <v>52.05</v>
      </c>
      <c r="CA6" s="20" t="str">
        <f>IF(CA7="","",IF(CA7="-","【-】","【"&amp;SUBSTITUTE(TEXT(CA7,"#,##0.00"),"-","△")&amp;"】"))</f>
        <v>【56.93】</v>
      </c>
      <c r="CB6" s="21">
        <f>IF(CB7="",NA(),CB7)</f>
        <v>186.89</v>
      </c>
      <c r="CC6" s="21">
        <f t="shared" ref="CC6:CK6" si="9">IF(CC7="",NA(),CC7)</f>
        <v>198.51</v>
      </c>
      <c r="CD6" s="21">
        <f t="shared" si="9"/>
        <v>210.38</v>
      </c>
      <c r="CE6" s="21">
        <f t="shared" si="9"/>
        <v>201.59</v>
      </c>
      <c r="CF6" s="21">
        <f t="shared" si="9"/>
        <v>413.26</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60.83</v>
      </c>
      <c r="CN6" s="21">
        <f t="shared" ref="CN6:CV6" si="10">IF(CN7="",NA(),CN7)</f>
        <v>59.98</v>
      </c>
      <c r="CO6" s="21">
        <f t="shared" si="10"/>
        <v>62.43</v>
      </c>
      <c r="CP6" s="21">
        <f t="shared" si="10"/>
        <v>60.64</v>
      </c>
      <c r="CQ6" s="21">
        <f t="shared" si="10"/>
        <v>59.79</v>
      </c>
      <c r="CR6" s="21">
        <f t="shared" si="10"/>
        <v>50.14</v>
      </c>
      <c r="CS6" s="21">
        <f t="shared" si="10"/>
        <v>54.83</v>
      </c>
      <c r="CT6" s="21">
        <f t="shared" si="10"/>
        <v>66.53</v>
      </c>
      <c r="CU6" s="21">
        <f t="shared" si="10"/>
        <v>52.35</v>
      </c>
      <c r="CV6" s="21">
        <f t="shared" si="10"/>
        <v>46.25</v>
      </c>
      <c r="CW6" s="20" t="str">
        <f>IF(CW7="","",IF(CW7="-","【-】","【"&amp;SUBSTITUTE(TEXT(CW7,"#,##0.00"),"-","△")&amp;"】"))</f>
        <v>【49.87】</v>
      </c>
      <c r="CX6" s="21">
        <f>IF(CX7="",NA(),CX7)</f>
        <v>97.05</v>
      </c>
      <c r="CY6" s="21">
        <f t="shared" ref="CY6:DG6" si="11">IF(CY7="",NA(),CY7)</f>
        <v>96.98</v>
      </c>
      <c r="CZ6" s="21">
        <f t="shared" si="11"/>
        <v>96.99</v>
      </c>
      <c r="DA6" s="21">
        <f t="shared" si="11"/>
        <v>96.93</v>
      </c>
      <c r="DB6" s="21">
        <f t="shared" si="11"/>
        <v>96.9</v>
      </c>
      <c r="DC6" s="21">
        <f t="shared" si="11"/>
        <v>84.98</v>
      </c>
      <c r="DD6" s="21">
        <f t="shared" si="11"/>
        <v>84.7</v>
      </c>
      <c r="DE6" s="21">
        <f t="shared" si="11"/>
        <v>84.67</v>
      </c>
      <c r="DF6" s="21">
        <f t="shared" si="11"/>
        <v>84.39</v>
      </c>
      <c r="DG6" s="21">
        <f t="shared" si="11"/>
        <v>83.96</v>
      </c>
      <c r="DH6" s="20" t="str">
        <f>IF(DH7="","",IF(DH7="-","【-】","【"&amp;SUBSTITUTE(TEXT(DH7,"#,##0.00"),"-","△")&amp;"】"))</f>
        <v>【87.54】</v>
      </c>
      <c r="DI6" s="21">
        <f>IF(DI7="",NA(),DI7)</f>
        <v>4.93</v>
      </c>
      <c r="DJ6" s="21">
        <f t="shared" ref="DJ6:DR6" si="12">IF(DJ7="",NA(),DJ7)</f>
        <v>9.77</v>
      </c>
      <c r="DK6" s="21">
        <f t="shared" si="12"/>
        <v>13.12</v>
      </c>
      <c r="DL6" s="21">
        <f t="shared" si="12"/>
        <v>16.04</v>
      </c>
      <c r="DM6" s="21">
        <f t="shared" si="12"/>
        <v>17.989999999999998</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1">
        <f t="shared" ref="EF6:EN6" si="14">IF(EF7="",NA(),EF7)</f>
        <v>0.87</v>
      </c>
      <c r="EG6" s="21">
        <f t="shared" si="14"/>
        <v>2</v>
      </c>
      <c r="EH6" s="20">
        <f t="shared" si="14"/>
        <v>0</v>
      </c>
      <c r="EI6" s="21">
        <f t="shared" si="14"/>
        <v>4.55</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232076</v>
      </c>
      <c r="D7" s="23">
        <v>46</v>
      </c>
      <c r="E7" s="23">
        <v>17</v>
      </c>
      <c r="F7" s="23">
        <v>5</v>
      </c>
      <c r="G7" s="23">
        <v>0</v>
      </c>
      <c r="H7" s="23" t="s">
        <v>96</v>
      </c>
      <c r="I7" s="23" t="s">
        <v>97</v>
      </c>
      <c r="J7" s="23" t="s">
        <v>98</v>
      </c>
      <c r="K7" s="23" t="s">
        <v>99</v>
      </c>
      <c r="L7" s="23" t="s">
        <v>100</v>
      </c>
      <c r="M7" s="23" t="s">
        <v>101</v>
      </c>
      <c r="N7" s="24" t="s">
        <v>102</v>
      </c>
      <c r="O7" s="24">
        <v>86.91</v>
      </c>
      <c r="P7" s="24">
        <v>1.47</v>
      </c>
      <c r="Q7" s="24">
        <v>75.88</v>
      </c>
      <c r="R7" s="24">
        <v>3596</v>
      </c>
      <c r="S7" s="24">
        <v>186376</v>
      </c>
      <c r="T7" s="24">
        <v>161.13999999999999</v>
      </c>
      <c r="U7" s="24">
        <v>1156.6099999999999</v>
      </c>
      <c r="V7" s="24">
        <v>2738</v>
      </c>
      <c r="W7" s="24">
        <v>1.62</v>
      </c>
      <c r="X7" s="24">
        <v>1690.12</v>
      </c>
      <c r="Y7" s="24">
        <v>110.36</v>
      </c>
      <c r="Z7" s="24">
        <v>111.47</v>
      </c>
      <c r="AA7" s="24">
        <v>116.71</v>
      </c>
      <c r="AB7" s="24">
        <v>126.47</v>
      </c>
      <c r="AC7" s="24">
        <v>116.93</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58.76</v>
      </c>
      <c r="AV7" s="24">
        <v>60.35</v>
      </c>
      <c r="AW7" s="24">
        <v>84.25</v>
      </c>
      <c r="AX7" s="24">
        <v>108.04</v>
      </c>
      <c r="AY7" s="24">
        <v>117.15</v>
      </c>
      <c r="AZ7" s="24">
        <v>26.99</v>
      </c>
      <c r="BA7" s="24">
        <v>29.13</v>
      </c>
      <c r="BB7" s="24">
        <v>35.69</v>
      </c>
      <c r="BC7" s="24">
        <v>38.4</v>
      </c>
      <c r="BD7" s="24">
        <v>44.04</v>
      </c>
      <c r="BE7" s="24">
        <v>42.02</v>
      </c>
      <c r="BF7" s="24">
        <v>0</v>
      </c>
      <c r="BG7" s="24">
        <v>0</v>
      </c>
      <c r="BH7" s="24">
        <v>0</v>
      </c>
      <c r="BI7" s="24">
        <v>0</v>
      </c>
      <c r="BJ7" s="24">
        <v>591.08000000000004</v>
      </c>
      <c r="BK7" s="24">
        <v>826.83</v>
      </c>
      <c r="BL7" s="24">
        <v>867.83</v>
      </c>
      <c r="BM7" s="24">
        <v>791.76</v>
      </c>
      <c r="BN7" s="24">
        <v>900.82</v>
      </c>
      <c r="BO7" s="24">
        <v>839.21</v>
      </c>
      <c r="BP7" s="24">
        <v>785.1</v>
      </c>
      <c r="BQ7" s="24">
        <v>73.52</v>
      </c>
      <c r="BR7" s="24">
        <v>70.209999999999994</v>
      </c>
      <c r="BS7" s="24">
        <v>65.489999999999995</v>
      </c>
      <c r="BT7" s="24">
        <v>70.77</v>
      </c>
      <c r="BU7" s="24">
        <v>34.840000000000003</v>
      </c>
      <c r="BV7" s="24">
        <v>57.31</v>
      </c>
      <c r="BW7" s="24">
        <v>57.08</v>
      </c>
      <c r="BX7" s="24">
        <v>56.26</v>
      </c>
      <c r="BY7" s="24">
        <v>52.94</v>
      </c>
      <c r="BZ7" s="24">
        <v>52.05</v>
      </c>
      <c r="CA7" s="24">
        <v>56.93</v>
      </c>
      <c r="CB7" s="24">
        <v>186.89</v>
      </c>
      <c r="CC7" s="24">
        <v>198.51</v>
      </c>
      <c r="CD7" s="24">
        <v>210.38</v>
      </c>
      <c r="CE7" s="24">
        <v>201.59</v>
      </c>
      <c r="CF7" s="24">
        <v>413.26</v>
      </c>
      <c r="CG7" s="24">
        <v>273.52</v>
      </c>
      <c r="CH7" s="24">
        <v>274.99</v>
      </c>
      <c r="CI7" s="24">
        <v>282.08999999999997</v>
      </c>
      <c r="CJ7" s="24">
        <v>303.27999999999997</v>
      </c>
      <c r="CK7" s="24">
        <v>301.86</v>
      </c>
      <c r="CL7" s="24">
        <v>271.14999999999998</v>
      </c>
      <c r="CM7" s="24">
        <v>60.83</v>
      </c>
      <c r="CN7" s="24">
        <v>59.98</v>
      </c>
      <c r="CO7" s="24">
        <v>62.43</v>
      </c>
      <c r="CP7" s="24">
        <v>60.64</v>
      </c>
      <c r="CQ7" s="24">
        <v>59.79</v>
      </c>
      <c r="CR7" s="24">
        <v>50.14</v>
      </c>
      <c r="CS7" s="24">
        <v>54.83</v>
      </c>
      <c r="CT7" s="24">
        <v>66.53</v>
      </c>
      <c r="CU7" s="24">
        <v>52.35</v>
      </c>
      <c r="CV7" s="24">
        <v>46.25</v>
      </c>
      <c r="CW7" s="24">
        <v>49.87</v>
      </c>
      <c r="CX7" s="24">
        <v>97.05</v>
      </c>
      <c r="CY7" s="24">
        <v>96.98</v>
      </c>
      <c r="CZ7" s="24">
        <v>96.99</v>
      </c>
      <c r="DA7" s="24">
        <v>96.93</v>
      </c>
      <c r="DB7" s="24">
        <v>96.9</v>
      </c>
      <c r="DC7" s="24">
        <v>84.98</v>
      </c>
      <c r="DD7" s="24">
        <v>84.7</v>
      </c>
      <c r="DE7" s="24">
        <v>84.67</v>
      </c>
      <c r="DF7" s="24">
        <v>84.39</v>
      </c>
      <c r="DG7" s="24">
        <v>83.96</v>
      </c>
      <c r="DH7" s="24">
        <v>87.54</v>
      </c>
      <c r="DI7" s="24">
        <v>4.93</v>
      </c>
      <c r="DJ7" s="24">
        <v>9.77</v>
      </c>
      <c r="DK7" s="24">
        <v>13.12</v>
      </c>
      <c r="DL7" s="24">
        <v>16.04</v>
      </c>
      <c r="DM7" s="24">
        <v>17.989999999999998</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0.87</v>
      </c>
      <c r="EG7" s="24">
        <v>2</v>
      </c>
      <c r="EH7" s="24">
        <v>0</v>
      </c>
      <c r="EI7" s="24">
        <v>4.55</v>
      </c>
      <c r="EJ7" s="24">
        <v>0.02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2025-01-24T07:18:31Z</dcterms:created>
  <dcterms:modified xsi:type="dcterms:W3CDTF">2025-02-17T05:41:31Z</dcterms:modified>
  <cp:category/>
</cp:coreProperties>
</file>