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306570C9-15A9-4E81-A181-03DA58C4E616}" xr6:coauthVersionLast="47" xr6:coauthVersionMax="47" xr10:uidLastSave="{00000000-0000-0000-0000-000000000000}"/>
  <workbookProtection workbookAlgorithmName="SHA-512" workbookHashValue="/BqlRs47i2Hn9dD1TsJviuDNqIbOgotohfHDEMCVQ6lOdoY4M4kAcBcTC0CcKgSPB2V11DLCMnd5sq7H67gpWA==" workbookSaltValue="JiC2+W7SEtU6X9Un+8rie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<sst xmlns="http://schemas.openxmlformats.org/spreadsheetml/2006/main" count="231" uniqueCount="116">
  <si>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</si>
  <si>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</si>
  <si>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</si>
  <si>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</si>
  <si>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</si>
  <si>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</si>
  <si>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</si>
  <si>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</si>
  <si>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</si>
  <si>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</si>
  <si>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</si>
  <si>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</si>
  <si>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</si>
  <si>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</si>
  <si>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</si>
  <si>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</si>
  <si>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</si>
  <si>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</si>
  <si>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</si>
  <si>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</si>
  <si>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</si>
  <si>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</si>
  <si>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</si>
  <si>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</si>
  <si>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</si>
  <si>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</si>
  <si>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</si>
  <si>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</si>
  <si>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</si>
  <si>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</si>
  <si>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</si>
  <si>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</si>
  <si>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</si>
  <si>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</si>
  <si>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</si>
  <si>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</si>
  <si>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</si>
  <si>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</si>
  <si>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</si>
  <si>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</si>
  <si>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</si>
  <si>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</si>
  <si>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</si>
  <si>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</si>
  <si>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</si>
  <si>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</si>
  <si>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</si>
  <si>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</si>
  <si>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</si>
  <si>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</si>
  <si>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</si>
  <si>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</si>
  <si>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</si>
  <si>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</si>
  <si>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</si>
  <si>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</si>
  <si>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</si>
  <si>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</si>
  <si>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</si>
  <si>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</si>
  <si>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</si>
  <si>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</si>
  <si>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</si>
  <si>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</si>
  <si>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</si>
  <si>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</si>
  <si>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</si>
  <si>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</si>
  <si>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</si>
  <si>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</si>
  <si>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</si>
  <si>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</si>
  <si>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</si>
  <si>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</si>
  <si>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</si>
  <si>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</si>
  <si>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</si>
  <si>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</si>
  <si>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</si>
  <si>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</si>
  <si>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</si>
  <si>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</si>
  <si>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</si>
  <si>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</si>
  <si>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</si>
  <si>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</si>
  <si>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</si>
  <si>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</si>
  <si>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</si>
  <si>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</si>
  <si>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</si>
  <si>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</si>
  <si>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</si>
  <si>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</si>
  <si>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</si>
  <si>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</si>
  <si>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豊川市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</si>
  <si>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</si>
  <si>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</si>
  <si>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</si>
  <si>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</si>
  <si>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</si>
  <si>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</si>
  <si>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</si>
  <si>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</si>
  <si>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</si>
  <si>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</si>
  <si>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</si>
  <si>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</si>
  <si>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</si>
  <si>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</si>
  <si>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</si>
  <si>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</si>
  <si>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農村地区で人口減少傾向にあるため今後使用料単価設定、計画的な維持修繕、施設老朽化対策、広域化などにより経営改善を図る必要がある。
　なお、経営戦略については令和3年3月に策定及び公表を行い、令和7年度に見直す予定である。</t>
    <phoneticPr fontId="4"/>
  </si>
  <si>
    <t>①　有形固定資産減価償却率
　既存施設の償却が進み増加した。平成の初頭から中頃に建設されたため、耐用年数が経過していない資産も多いことが平均を下回った要因と考えられる。
②　管渠老朽化率
　耐用年数を超えた管渠がないため0%となった。
③　管渠改善率
　管渠更新延長が減少した。</t>
    <rPh sb="134" eb="136">
      <t>ゲンショウ</t>
    </rPh>
    <phoneticPr fontId="4"/>
  </si>
  <si>
    <t>①　経常収支比率
　100%を超え黒字であるが、一般会計からの繰出金が多額にあるため、更なる経費削減を図る必要がある。
②　累積欠損金比率
　0%であり今後も0%を維持するよう努める。
③　流動比率
　昨年度と比較すると、工事等の未払金減少及び一般会計からの繰出金による預金の増加により流動比率は上昇した。平均を上回っているものの、一般会計からの繰出金が多額にあるため、更なる経費削減を図る必要がある。
④　企業債残高対事業規模比率
　新規の借り入れが無いため企業債の償還が進んでおり、企業債残高の縮小により比率が減少した。
⑤　経費回収率
　使用料収入、汚水処理費ともに概ね例年どおりとなった。使用料収入は依然として汚水維持管理費を下回っており、使用料改定の検討が必要である。
⑥　汚水処理原価
　使用料収入は減少傾向にある。また、前年度を除き、汚水処理費は増加傾向となっており、汚水処理原価は平年と比較するとやや増加傾向にある。汚水処理費は全額汚水維持管理費となっており、物価高騰による影響を受けるため、今後は増加傾向となる見込み。
⑦　施設利用率
　現在処理能力（晴天時）は昨年度と同じだが、現在晴天時平均処理水量が減少傾向にある。公共下水道への接続切り替えなども検討する。
⑧　水洗化率
　平均を上回っているが、現状は新規整備はなく、新規接続も少なく、横ばいで推移することが予想される。</t>
    <rPh sb="118" eb="120">
      <t>ゲンショウ</t>
    </rPh>
    <rPh sb="120" eb="121">
      <t>オヨ</t>
    </rPh>
    <rPh sb="135" eb="137">
      <t>ヨキン</t>
    </rPh>
    <rPh sb="148" eb="150">
      <t>ジョウショウ</t>
    </rPh>
    <rPh sb="218" eb="220">
      <t>シンキ</t>
    </rPh>
    <rPh sb="221" eb="222">
      <t>カ</t>
    </rPh>
    <rPh sb="223" eb="224">
      <t>イ</t>
    </rPh>
    <rPh sb="226" eb="227">
      <t>ナ</t>
    </rPh>
    <rPh sb="230" eb="232">
      <t>キギョウ</t>
    </rPh>
    <rPh sb="232" eb="233">
      <t>サイ</t>
    </rPh>
    <rPh sb="234" eb="236">
      <t>ショウカン</t>
    </rPh>
    <rPh sb="237" eb="238">
      <t>スス</t>
    </rPh>
    <rPh sb="243" eb="245">
      <t>キギョウ</t>
    </rPh>
    <rPh sb="245" eb="246">
      <t>サイ</t>
    </rPh>
    <rPh sb="246" eb="248">
      <t>ザンダカ</t>
    </rPh>
    <rPh sb="249" eb="251">
      <t>シュクショウ</t>
    </rPh>
    <rPh sb="254" eb="256">
      <t>ヒリツ</t>
    </rPh>
    <rPh sb="257" eb="259">
      <t>ゲンショウ</t>
    </rPh>
    <rPh sb="272" eb="275">
      <t>シヨウリョウ</t>
    </rPh>
    <rPh sb="278" eb="280">
      <t>オスイ</t>
    </rPh>
    <rPh sb="280" eb="282">
      <t>ショリ</t>
    </rPh>
    <rPh sb="282" eb="283">
      <t>ヒ</t>
    </rPh>
    <rPh sb="286" eb="287">
      <t>オオム</t>
    </rPh>
    <rPh sb="288" eb="290">
      <t>レイネン</t>
    </rPh>
    <rPh sb="298" eb="301">
      <t>シヨウリョウ</t>
    </rPh>
    <rPh sb="301" eb="303">
      <t>シュウニュウ</t>
    </rPh>
    <rPh sb="304" eb="306">
      <t>イゼン</t>
    </rPh>
    <rPh sb="309" eb="316">
      <t>オスイイジカンリヒ</t>
    </rPh>
    <rPh sb="317" eb="319">
      <t>シタマワ</t>
    </rPh>
    <rPh sb="324" eb="327">
      <t>シヨウリョウ</t>
    </rPh>
    <rPh sb="327" eb="329">
      <t>カイテイ</t>
    </rPh>
    <rPh sb="330" eb="332">
      <t>ケントウ</t>
    </rPh>
    <rPh sb="333" eb="335">
      <t>ヒツヨウ</t>
    </rPh>
    <rPh sb="350" eb="353">
      <t>シヨウリョウ</t>
    </rPh>
    <rPh sb="353" eb="355">
      <t>シュウニュウ</t>
    </rPh>
    <rPh sb="356" eb="358">
      <t>ゲンショウ</t>
    </rPh>
    <rPh sb="358" eb="360">
      <t>ケイコウ</t>
    </rPh>
    <rPh sb="367" eb="370">
      <t>ゼンネンド</t>
    </rPh>
    <rPh sb="371" eb="372">
      <t>ノゾ</t>
    </rPh>
    <rPh sb="374" eb="376">
      <t>オスイ</t>
    </rPh>
    <rPh sb="376" eb="378">
      <t>ショリ</t>
    </rPh>
    <rPh sb="378" eb="379">
      <t>ヒ</t>
    </rPh>
    <rPh sb="380" eb="382">
      <t>ゾウカ</t>
    </rPh>
    <rPh sb="382" eb="384">
      <t>ケイコウ</t>
    </rPh>
    <rPh sb="391" eb="393">
      <t>オスイ</t>
    </rPh>
    <rPh sb="393" eb="395">
      <t>ショリ</t>
    </rPh>
    <rPh sb="395" eb="397">
      <t>ゲンカ</t>
    </rPh>
    <rPh sb="408" eb="410">
      <t>ゾウカ</t>
    </rPh>
    <rPh sb="410" eb="412">
      <t>ケイコウ</t>
    </rPh>
    <rPh sb="416" eb="418">
      <t>オスイ</t>
    </rPh>
    <rPh sb="418" eb="420">
      <t>ショリ</t>
    </rPh>
    <rPh sb="420" eb="421">
      <t>ヒ</t>
    </rPh>
    <rPh sb="422" eb="424">
      <t>ゼンガク</t>
    </rPh>
    <rPh sb="424" eb="431">
      <t>オスイイジカンリヒ</t>
    </rPh>
    <rPh sb="438" eb="440">
      <t>ブッカ</t>
    </rPh>
    <rPh sb="440" eb="442">
      <t>コウトウ</t>
    </rPh>
    <rPh sb="445" eb="447">
      <t>エイキョウ</t>
    </rPh>
    <rPh sb="448" eb="449">
      <t>ウ</t>
    </rPh>
    <rPh sb="454" eb="456">
      <t>コンゴ</t>
    </rPh>
    <rPh sb="457" eb="459">
      <t>ゾウカ</t>
    </rPh>
    <rPh sb="459" eb="461">
      <t>ケイコウ</t>
    </rPh>
    <rPh sb="464" eb="466">
      <t>ミコ</t>
    </rPh>
    <rPh sb="490" eb="493">
      <t>サクネンド</t>
    </rPh>
    <rPh sb="494" eb="495">
      <t>オナ</t>
    </rPh>
    <rPh sb="511" eb="513">
      <t>ゲンショウ</t>
    </rPh>
    <rPh sb="513" eb="51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</si>
</sst>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0.87</c:v>
                </c:pt>
                <c:pt idx="1">
                  <c:v>2</c:v>
                </c:pt>
                <c:pt idx="2" formatCode="#,##0.00;&quot;△&quot;#,##0.00">
                  <c:v>0</c:v>
                </c:pt>
                <c:pt idx="3">
                  <c:v>4.55</c:v>
                </c:pt>
                <c:pt idx="4">
                  <c:v>2.19</c:v>
                </c:pt>
              </c:numCache>
            </c:numRef>
          </c:val>
          <c:extLst>
            <c:ext xmlns:c16="http://schemas.microsoft.com/office/drawing/2014/chart" uri="{C3380CC4-5D6E-409C-BE32-E72D297353CC}">
              <c16:uniqueId val="{00000000-CBB1-4013-865F-B8FC46EA30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BB1-4013-865F-B8FC46EA30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59.98</c:v>
                </c:pt>
                <c:pt idx="1">
                  <c:v>62.43</c:v>
                </c:pt>
                <c:pt idx="2">
                  <c:v>60.64</c:v>
                </c:pt>
                <c:pt idx="3">
                  <c:v>59.79</c:v>
                </c:pt>
                <c:pt idx="4">
                  <c:v>59.23</c:v>
                </c:pt>
              </c:numCache>
            </c:numRef>
          </c:val>
          <c:extLst>
            <c:ext xmlns:c16="http://schemas.microsoft.com/office/drawing/2014/chart" uri="{C3380CC4-5D6E-409C-BE32-E72D297353CC}">
              <c16:uniqueId val="{00000000-4784-4BB4-914C-A1FB46421A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4784-4BB4-914C-A1FB46421A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96.98</c:v>
                </c:pt>
                <c:pt idx="1">
                  <c:v>96.99</c:v>
                </c:pt>
                <c:pt idx="2">
                  <c:v>96.93</c:v>
                </c:pt>
                <c:pt idx="3">
                  <c:v>96.9</c:v>
                </c:pt>
                <c:pt idx="4">
                  <c:v>96.38</c:v>
                </c:pt>
              </c:numCache>
            </c:numRef>
          </c:val>
          <c:extLst>
            <c:ext xmlns:c16="http://schemas.microsoft.com/office/drawing/2014/chart" uri="{C3380CC4-5D6E-409C-BE32-E72D297353CC}">
              <c16:uniqueId val="{00000000-CCC0-43E1-85CF-D91502B310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CCC0-43E1-85CF-D91502B310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111.47</c:v>
                </c:pt>
                <c:pt idx="1">
                  <c:v>116.71</c:v>
                </c:pt>
                <c:pt idx="2">
                  <c:v>126.47</c:v>
                </c:pt>
                <c:pt idx="3">
                  <c:v>116.93</c:v>
                </c:pt>
                <c:pt idx="4">
                  <c:v>108.88</c:v>
                </c:pt>
              </c:numCache>
            </c:numRef>
          </c:val>
          <c:extLst>
            <c:ext xmlns:c16="http://schemas.microsoft.com/office/drawing/2014/chart" uri="{C3380CC4-5D6E-409C-BE32-E72D297353CC}">
              <c16:uniqueId val="{00000000-E2C2-482E-A27E-FD7BB35C71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2C2-482E-A27E-FD7BB35C71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9.77</c:v>
                </c:pt>
                <c:pt idx="1">
                  <c:v>13.12</c:v>
                </c:pt>
                <c:pt idx="2">
                  <c:v>16.04</c:v>
                </c:pt>
                <c:pt idx="3">
                  <c:v>17.989999999999998</c:v>
                </c:pt>
                <c:pt idx="4">
                  <c:v>20.22</c:v>
                </c:pt>
              </c:numCache>
            </c:numRef>
          </c:val>
          <c:extLst>
            <c:ext xmlns:c16="http://schemas.microsoft.com/office/drawing/2014/chart" uri="{C3380CC4-5D6E-409C-BE32-E72D297353CC}">
              <c16:uniqueId val="{00000000-7655-45E8-9535-1E6B6109DD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7655-45E8-9535-1E6B6109DD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0D-4444-B578-6796BDD809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900D-4444-B578-6796BDD809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8-423F-8DEF-B94F9D7C21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E8A8-423F-8DEF-B94F9D7C21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60.35</c:v>
                </c:pt>
                <c:pt idx="1">
                  <c:v>84.25</c:v>
                </c:pt>
                <c:pt idx="2">
                  <c:v>108.04</c:v>
                </c:pt>
                <c:pt idx="3">
                  <c:v>117.15</c:v>
                </c:pt>
                <c:pt idx="4">
                  <c:v>140.01</c:v>
                </c:pt>
              </c:numCache>
            </c:numRef>
          </c:val>
          <c:extLst>
            <c:ext xmlns:c16="http://schemas.microsoft.com/office/drawing/2014/chart" uri="{C3380CC4-5D6E-409C-BE32-E72D297353CC}">
              <c16:uniqueId val="{00000000-F3AA-4D24-8640-5AE4C8FABD7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F3AA-4D24-8640-5AE4C8FABD7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591.08000000000004</c:v>
                </c:pt>
                <c:pt idx="4" formatCode="#,##0.00;&quot;△&quot;#,##0.00;&quot;-&quot;">
                  <c:v>223.79</c:v>
                </c:pt>
              </c:numCache>
            </c:numRef>
          </c:val>
          <c:extLst>
            <c:ext xmlns:c16="http://schemas.microsoft.com/office/drawing/2014/chart" uri="{C3380CC4-5D6E-409C-BE32-E72D297353CC}">
              <c16:uniqueId val="{00000000-181B-4D22-947B-E1CCBD738D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181B-4D22-947B-E1CCBD738D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70.209999999999994</c:v>
                </c:pt>
                <c:pt idx="1">
                  <c:v>65.489999999999995</c:v>
                </c:pt>
                <c:pt idx="2">
                  <c:v>70.77</c:v>
                </c:pt>
                <c:pt idx="3">
                  <c:v>34.840000000000003</c:v>
                </c:pt>
                <c:pt idx="4">
                  <c:v>68.150000000000006</c:v>
                </c:pt>
              </c:numCache>
            </c:numRef>
          </c:val>
          <c:extLst>
            <c:ext xmlns:c16="http://schemas.microsoft.com/office/drawing/2014/chart" uri="{C3380CC4-5D6E-409C-BE32-E72D297353CC}">
              <c16:uniqueId val="{00000000-B1C6-4D48-BA6E-9170069C36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B1C6-4D48-BA6E-9170069C36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198.51</c:v>
                </c:pt>
                <c:pt idx="1">
                  <c:v>210.38</c:v>
                </c:pt>
                <c:pt idx="2">
                  <c:v>201.59</c:v>
                </c:pt>
                <c:pt idx="3">
                  <c:v>413.26</c:v>
                </c:pt>
                <c:pt idx="4">
                  <c:v>212.04</c:v>
                </c:pt>
              </c:numCache>
            </c:numRef>
          </c:val>
          <c:extLst>
            <c:ext xmlns:c16="http://schemas.microsoft.com/office/drawing/2014/chart" uri="{C3380CC4-5D6E-409C-BE32-E72D297353CC}">
              <c16:uniqueId val="{00000000-2458-4F04-9FD2-031494A528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2458-4F04-9FD2-031494A528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豊川市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185900</v>
      </c>
      <c r="AM8" s="44"/>
      <c r="AN8" s="44"/>
      <c r="AO8" s="44"/>
      <c r="AP8" s="44"/>
      <c r="AQ8" s="44"/>
      <c r="AR8" s="44"/>
      <c r="AS8" s="44"/>
      <c r="AT8" s="45">
        <f>データ!T6</f>
        <v>161.13999999999999</v>
      </c>
      <c r="AU8" s="45"/>
      <c r="AV8" s="45"/>
      <c r="AW8" s="45"/>
      <c r="AX8" s="45"/>
      <c r="AY8" s="45"/>
      <c r="AZ8" s="45"/>
      <c r="BA8" s="45"/>
      <c r="BB8" s="45">
        <f>データ!U6</f>
        <v>1153.6600000000001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88.81</v>
      </c>
      <c r="J10" s="45"/>
      <c r="K10" s="45"/>
      <c r="L10" s="45"/>
      <c r="M10" s="45"/>
      <c r="N10" s="45"/>
      <c r="O10" s="45"/>
      <c r="P10" s="45">
        <f>データ!P6</f>
        <v>1.48</v>
      </c>
      <c r="Q10" s="45"/>
      <c r="R10" s="45"/>
      <c r="S10" s="45"/>
      <c r="T10" s="45"/>
      <c r="U10" s="45"/>
      <c r="V10" s="45"/>
      <c r="W10" s="45">
        <f>データ!Q6</f>
        <v>79.37</v>
      </c>
      <c r="X10" s="45"/>
      <c r="Y10" s="45"/>
      <c r="Z10" s="45"/>
      <c r="AA10" s="45"/>
      <c r="AB10" s="45"/>
      <c r="AC10" s="45"/>
      <c r="AD10" s="44">
        <f>データ!R6</f>
        <v>3596</v>
      </c>
      <c r="AE10" s="44"/>
      <c r="AF10" s="44"/>
      <c r="AG10" s="44"/>
      <c r="AH10" s="44"/>
      <c r="AI10" s="44"/>
      <c r="AJ10" s="44"/>
      <c r="AK10" s="2"/>
      <c r="AL10" s="44">
        <f>データ!V6</f>
        <v>2737</v>
      </c>
      <c r="AM10" s="44"/>
      <c r="AN10" s="44"/>
      <c r="AO10" s="44"/>
      <c r="AP10" s="44"/>
      <c r="AQ10" s="44"/>
      <c r="AR10" s="44"/>
      <c r="AS10" s="44"/>
      <c r="AT10" s="45">
        <f>データ!W6</f>
        <v>1.62</v>
      </c>
      <c r="AU10" s="45"/>
      <c r="AV10" s="45"/>
      <c r="AW10" s="45"/>
      <c r="AX10" s="45"/>
      <c r="AY10" s="45"/>
      <c r="AZ10" s="45"/>
      <c r="BA10" s="45"/>
      <c r="BB10" s="45">
        <f>データ!X6</f>
        <v>1689.51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h2x8sn5lzRH8Q/ySmi1tTNq7GUrrjY2gVK5WdTSxd5JlSPj1Q9R3Tok2SwSZg3t24r2k61W/cZnl5eOoNvAZQ==" saltValue="gb53q2CnyhSXWR87Ap5M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232076</v>
      </c>
      <c r="D6" s="19">
        <f t="shared" si="3"/>
        <v>46</v>
      </c>
      <c r="E6" s="19">
        <f t="shared" si="3"/>
        <v>17</v>
      </c>
      <c r="F6" s="19">
        <f t="shared" si="3"/>
        <v>5</v>
      </c>
      <c r="G6" s="19">
        <f t="shared" si="3"/>
        <v>0</v>
      </c>
      <c r="H6" s="19" t="str">
        <f t="shared" si="3"/>
        <v>愛知県　豊川市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88.81</v>
      </c>
      <c r="P6" s="20">
        <f t="shared" si="3"/>
        <v>1.48</v>
      </c>
      <c r="Q6" s="20">
        <f t="shared" si="3"/>
        <v>79.37</v>
      </c>
      <c r="R6" s="20">
        <f t="shared" si="3"/>
        <v>3596</v>
      </c>
      <c r="S6" s="20">
        <f t="shared" si="3"/>
        <v>185900</v>
      </c>
      <c r="T6" s="20">
        <f t="shared" si="3"/>
        <v>161.13999999999999</v>
      </c>
      <c r="U6" s="20">
        <f t="shared" si="3"/>
        <v>1153.6600000000001</v>
      </c>
      <c r="V6" s="20">
        <f t="shared" si="3"/>
        <v>2737</v>
      </c>
      <c r="W6" s="20">
        <f t="shared" si="3"/>
        <v>1.62</v>
      </c>
      <c r="X6" s="20">
        <f t="shared" si="3"/>
        <v>1689.51</v>
      </c>
      <c r="Y6" s="21">
        <f>IF(Y7="",NA(),Y7)</f>
        <v>111.47</v>
      </c>
      <c r="Z6" s="21">
        <f t="shared" ref="Z6:AH6" si="4">IF(Z7="",NA(),Z7)</f>
        <v>116.71</v>
      </c>
      <c r="AA6" s="21">
        <f t="shared" si="4"/>
        <v>126.47</v>
      </c>
      <c r="AB6" s="21">
        <f t="shared" si="4"/>
        <v>116.93</v>
      </c>
      <c r="AC6" s="21">
        <f t="shared" si="4"/>
        <v>108.88</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60.35</v>
      </c>
      <c r="AV6" s="21">
        <f t="shared" ref="AV6:BD6" si="6">IF(AV7="",NA(),AV7)</f>
        <v>84.25</v>
      </c>
      <c r="AW6" s="21">
        <f t="shared" si="6"/>
        <v>108.04</v>
      </c>
      <c r="AX6" s="21">
        <f t="shared" si="6"/>
        <v>117.15</v>
      </c>
      <c r="AY6" s="21">
        <f t="shared" si="6"/>
        <v>140.01</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1">
        <f t="shared" si="7"/>
        <v>591.08000000000004</v>
      </c>
      <c r="BJ6" s="21">
        <f t="shared" si="7"/>
        <v>223.79</v>
      </c>
      <c r="BK6" s="21">
        <f t="shared" si="7"/>
        <v>867.83</v>
      </c>
      <c r="BL6" s="21">
        <f t="shared" si="7"/>
        <v>791.76</v>
      </c>
      <c r="BM6" s="21">
        <f t="shared" si="7"/>
        <v>900.82</v>
      </c>
      <c r="BN6" s="21">
        <f t="shared" si="7"/>
        <v>839.21</v>
      </c>
      <c r="BO6" s="21">
        <f t="shared" si="7"/>
        <v>791.46</v>
      </c>
      <c r="BP6" s="20" t="str">
        <f>IF(BP7="","",IF(BP7="-","【-】","【"&amp;SUBSTITUTE(TEXT(BP7,"#,##0.00"),"-","△")&amp;"】"))</f>
        <v>【798.10】</v>
      </c>
      <c r="BQ6" s="21">
        <f>IF(BQ7="",NA(),BQ7)</f>
        <v>70.209999999999994</v>
      </c>
      <c r="BR6" s="21">
        <f t="shared" ref="BR6:BZ6" si="8">IF(BR7="",NA(),BR7)</f>
        <v>65.489999999999995</v>
      </c>
      <c r="BS6" s="21">
        <f t="shared" si="8"/>
        <v>70.77</v>
      </c>
      <c r="BT6" s="21">
        <f t="shared" si="8"/>
        <v>34.840000000000003</v>
      </c>
      <c r="BU6" s="21">
        <f t="shared" si="8"/>
        <v>68.150000000000006</v>
      </c>
      <c r="BV6" s="21">
        <f t="shared" si="8"/>
        <v>57.08</v>
      </c>
      <c r="BW6" s="21">
        <f t="shared" si="8"/>
        <v>56.26</v>
      </c>
      <c r="BX6" s="21">
        <f t="shared" si="8"/>
        <v>52.94</v>
      </c>
      <c r="BY6" s="21">
        <f t="shared" si="8"/>
        <v>52.05</v>
      </c>
      <c r="BZ6" s="21">
        <f t="shared" si="8"/>
        <v>47.96</v>
      </c>
      <c r="CA6" s="20" t="str">
        <f>IF(CA7="","",IF(CA7="-","【-】","【"&amp;SUBSTITUTE(TEXT(CA7,"#,##0.00"),"-","△")&amp;"】"))</f>
        <v>【54.51】</v>
      </c>
      <c r="CB6" s="21">
        <f>IF(CB7="",NA(),CB7)</f>
        <v>198.51</v>
      </c>
      <c r="CC6" s="21">
        <f t="shared" ref="CC6:CK6" si="9">IF(CC7="",NA(),CC7)</f>
        <v>210.38</v>
      </c>
      <c r="CD6" s="21">
        <f t="shared" si="9"/>
        <v>201.59</v>
      </c>
      <c r="CE6" s="21">
        <f t="shared" si="9"/>
        <v>413.26</v>
      </c>
      <c r="CF6" s="21">
        <f t="shared" si="9"/>
        <v>212.04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59.98</v>
      </c>
      <c r="CN6" s="21">
        <f t="shared" ref="CN6:CV6" si="10">IF(CN7="",NA(),CN7)</f>
        <v>62.43</v>
      </c>
      <c r="CO6" s="21">
        <f t="shared" si="10"/>
        <v>60.64</v>
      </c>
      <c r="CP6" s="21">
        <f t="shared" si="10"/>
        <v>59.79</v>
      </c>
      <c r="CQ6" s="21">
        <f t="shared" si="10"/>
        <v>59.23</v>
      </c>
      <c r="CR6" s="21">
        <f t="shared" si="10"/>
        <v>54.83</v>
      </c>
      <c r="CS6" s="21">
        <f t="shared" si="10"/>
        <v>66.53</v>
      </c>
      <c r="CT6" s="21">
        <f t="shared" si="10"/>
        <v>52.35</v>
      </c>
      <c r="CU6" s="21">
        <f t="shared" si="10"/>
        <v>46.25</v>
      </c>
      <c r="CV6" s="21">
        <f t="shared" si="10"/>
        <v>45.32</v>
      </c>
      <c r="CW6" s="20" t="str">
        <f>IF(CW7="","",IF(CW7="-","【-】","【"&amp;SUBSTITUTE(TEXT(CW7,"#,##0.00"),"-","△")&amp;"】"))</f>
        <v>【49.92】</v>
      </c>
      <c r="CX6" s="21">
        <f>IF(CX7="",NA(),CX7)</f>
        <v>96.98</v>
      </c>
      <c r="CY6" s="21">
        <f t="shared" ref="CY6:DG6" si="11">IF(CY7="",NA(),CY7)</f>
        <v>96.99</v>
      </c>
      <c r="CZ6" s="21">
        <f t="shared" si="11"/>
        <v>96.93</v>
      </c>
      <c r="DA6" s="21">
        <f t="shared" si="11"/>
        <v>96.9</v>
      </c>
      <c r="DB6" s="21">
        <f t="shared" si="11"/>
        <v>96.38</v>
      </c>
      <c r="DC6" s="21">
        <f t="shared" si="11"/>
        <v>84.7</v>
      </c>
      <c r="DD6" s="21">
        <f t="shared" si="11"/>
        <v>84.67</v>
      </c>
      <c r="DE6" s="21">
        <f t="shared" si="11"/>
        <v>84.39</v>
      </c>
      <c r="DF6" s="21">
        <f t="shared" si="11"/>
        <v>83.96</v>
      </c>
      <c r="DG6" s="21">
        <f t="shared" si="11"/>
        <v>83.54</v>
      </c>
      <c r="DH6" s="20" t="str">
        <f>IF(DH7="","",IF(DH7="-","【-】","【"&amp;SUBSTITUTE(TEXT(DH7,"#,##0.00"),"-","△")&amp;"】"))</f>
        <v>【87.80】</v>
      </c>
      <c r="DI6" s="21">
        <f>IF(DI7="",NA(),DI7)</f>
        <v>9.77</v>
      </c>
      <c r="DJ6" s="21">
        <f t="shared" ref="DJ6:DR6" si="12">IF(DJ7="",NA(),DJ7)</f>
        <v>13.12</v>
      </c>
      <c r="DK6" s="21">
        <f t="shared" si="12"/>
        <v>16.04</v>
      </c>
      <c r="DL6" s="21">
        <f t="shared" si="12"/>
        <v>17.989999999999998</v>
      </c>
      <c r="DM6" s="21">
        <f t="shared" si="12"/>
        <v>20.22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1">
        <f>IF(EE7="",NA(),EE7)</f>
        <v>0.87</v>
      </c>
      <c r="EF6" s="21">
        <f t="shared" ref="EF6:EN6" si="14">IF(EF7="",NA(),EF7)</f>
        <v>2</v>
      </c>
      <c r="EG6" s="20">
        <f t="shared" si="14"/>
        <v>0</v>
      </c>
      <c r="EH6" s="21">
        <f t="shared" si="14"/>
        <v>4.55</v>
      </c>
      <c r="EI6" s="21">
        <f t="shared" si="14"/>
        <v>2.19</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232076</v>
      </c>
      <c r="D7" s="23">
        <v>46</v>
      </c>
      <c r="E7" s="23">
        <v>17</v>
      </c>
      <c r="F7" s="23">
        <v>5</v>
      </c>
      <c r="G7" s="23">
        <v>0</v>
      </c>
      <c r="H7" s="23" t="s">
        <v>96</v>
      </c>
      <c r="I7" s="23" t="s">
        <v>97</v>
      </c>
      <c r="J7" s="23" t="s">
        <v>98</v>
      </c>
      <c r="K7" s="23" t="s">
        <v>99</v>
      </c>
      <c r="L7" s="23" t="s">
        <v>100</v>
      </c>
      <c r="M7" s="23" t="s">
        <v>101</v>
      </c>
      <c r="N7" s="24" t="s">
        <v>102</v>
      </c>
      <c r="O7" s="24">
        <v>88.81</v>
      </c>
      <c r="P7" s="24">
        <v>1.48</v>
      </c>
      <c r="Q7" s="24">
        <v>79.37</v>
      </c>
      <c r="R7" s="24">
        <v>3596</v>
      </c>
      <c r="S7" s="24">
        <v>185900</v>
      </c>
      <c r="T7" s="24">
        <v>161.13999999999999</v>
      </c>
      <c r="U7" s="24">
        <v>1153.6600000000001</v>
      </c>
      <c r="V7" s="24">
        <v>2737</v>
      </c>
      <c r="W7" s="24">
        <v>1.62</v>
      </c>
      <c r="X7" s="24">
        <v>1689.51</v>
      </c>
      <c r="Y7" s="24">
        <v>111.47</v>
      </c>
      <c r="Z7" s="24">
        <v>116.71</v>
      </c>
      <c r="AA7" s="24">
        <v>126.47</v>
      </c>
      <c r="AB7" s="24">
        <v>116.93</v>
      </c>
      <c r="AC7" s="24">
        <v>108.88</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60.35</v>
      </c>
      <c r="AV7" s="24">
        <v>84.25</v>
      </c>
      <c r="AW7" s="24">
        <v>108.04</v>
      </c>
      <c r="AX7" s="24">
        <v>117.15</v>
      </c>
      <c r="AY7" s="24">
        <v>140.01</v>
      </c>
      <c r="AZ7" s="24">
        <v>29.13</v>
      </c>
      <c r="BA7" s="24">
        <v>35.69</v>
      </c>
      <c r="BB7" s="24">
        <v>38.4</v>
      </c>
      <c r="BC7" s="24">
        <v>44.04</v>
      </c>
      <c r="BD7" s="24">
        <v>58.25</v>
      </c>
      <c r="BE7" s="24">
        <v>47.19</v>
      </c>
      <c r="BF7" s="24">
        <v>0</v>
      </c>
      <c r="BG7" s="24">
        <v>0</v>
      </c>
      <c r="BH7" s="24">
        <v>0</v>
      </c>
      <c r="BI7" s="24">
        <v>591.08000000000004</v>
      </c>
      <c r="BJ7" s="24">
        <v>223.79</v>
      </c>
      <c r="BK7" s="24">
        <v>867.83</v>
      </c>
      <c r="BL7" s="24">
        <v>791.76</v>
      </c>
      <c r="BM7" s="24">
        <v>900.82</v>
      </c>
      <c r="BN7" s="24">
        <v>839.21</v>
      </c>
      <c r="BO7" s="24">
        <v>791.46</v>
      </c>
      <c r="BP7" s="24">
        <v>798.1</v>
      </c>
      <c r="BQ7" s="24">
        <v>70.209999999999994</v>
      </c>
      <c r="BR7" s="24">
        <v>65.489999999999995</v>
      </c>
      <c r="BS7" s="24">
        <v>70.77</v>
      </c>
      <c r="BT7" s="24">
        <v>34.840000000000003</v>
      </c>
      <c r="BU7" s="24">
        <v>68.150000000000006</v>
      </c>
      <c r="BV7" s="24">
        <v>57.08</v>
      </c>
      <c r="BW7" s="24">
        <v>56.26</v>
      </c>
      <c r="BX7" s="24">
        <v>52.94</v>
      </c>
      <c r="BY7" s="24">
        <v>52.05</v>
      </c>
      <c r="BZ7" s="24">
        <v>47.96</v>
      </c>
      <c r="CA7" s="24">
        <v>54.51</v>
      </c>
      <c r="CB7" s="24">
        <v>198.51</v>
      </c>
      <c r="CC7" s="24">
        <v>210.38</v>
      </c>
      <c r="CD7" s="24">
        <v>201.59</v>
      </c>
      <c r="CE7" s="24">
        <v>413.26</v>
      </c>
      <c r="CF7" s="24">
        <v>212.04</v>
      </c>
      <c r="CG7" s="24">
        <v>274.99</v>
      </c>
      <c r="CH7" s="24">
        <v>282.08999999999997</v>
      </c>
      <c r="CI7" s="24">
        <v>303.27999999999997</v>
      </c>
      <c r="CJ7" s="24">
        <v>301.86</v>
      </c>
      <c r="CK7" s="24">
        <v>325.85000000000002</v>
      </c>
      <c r="CL7" s="24">
        <v>286.33</v>
      </c>
      <c r="CM7" s="24">
        <v>59.98</v>
      </c>
      <c r="CN7" s="24">
        <v>62.43</v>
      </c>
      <c r="CO7" s="24">
        <v>60.64</v>
      </c>
      <c r="CP7" s="24">
        <v>59.79</v>
      </c>
      <c r="CQ7" s="24">
        <v>59.23</v>
      </c>
      <c r="CR7" s="24">
        <v>54.83</v>
      </c>
      <c r="CS7" s="24">
        <v>66.53</v>
      </c>
      <c r="CT7" s="24">
        <v>52.35</v>
      </c>
      <c r="CU7" s="24">
        <v>46.25</v>
      </c>
      <c r="CV7" s="24">
        <v>45.32</v>
      </c>
      <c r="CW7" s="24">
        <v>49.92</v>
      </c>
      <c r="CX7" s="24">
        <v>96.98</v>
      </c>
      <c r="CY7" s="24">
        <v>96.99</v>
      </c>
      <c r="CZ7" s="24">
        <v>96.93</v>
      </c>
      <c r="DA7" s="24">
        <v>96.9</v>
      </c>
      <c r="DB7" s="24">
        <v>96.38</v>
      </c>
      <c r="DC7" s="24">
        <v>84.7</v>
      </c>
      <c r="DD7" s="24">
        <v>84.67</v>
      </c>
      <c r="DE7" s="24">
        <v>84.39</v>
      </c>
      <c r="DF7" s="24">
        <v>83.96</v>
      </c>
      <c r="DG7" s="24">
        <v>83.54</v>
      </c>
      <c r="DH7" s="24">
        <v>87.8</v>
      </c>
      <c r="DI7" s="24">
        <v>9.77</v>
      </c>
      <c r="DJ7" s="24">
        <v>13.12</v>
      </c>
      <c r="DK7" s="24">
        <v>16.04</v>
      </c>
      <c r="DL7" s="24">
        <v>17.989999999999998</v>
      </c>
      <c r="DM7" s="24">
        <v>20.22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0.87</v>
      </c>
      <c r="EF7" s="24">
        <v>2</v>
      </c>
      <c r="EG7" s="24">
        <v>0</v>
      </c>
      <c r="EH7" s="24">
        <v>4.55</v>
      </c>
      <c r="EI7" s="24">
        <v>2.19</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2025-12-23T06:20:53Z</dcterms:created>
  <dcterms:modified xsi:type="dcterms:W3CDTF">2026-02-17T02:15:58Z</dcterms:modified>
  <cp:category/>
</cp:coreProperties>
</file>