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3293\Desktop\"/>
    </mc:Choice>
  </mc:AlternateContent>
  <xr:revisionPtr revIDLastSave="0" documentId="13_ncr:1_{C3E5E209-E134-4650-990A-7B10EFBEEE9C}" xr6:coauthVersionLast="46" xr6:coauthVersionMax="46" xr10:uidLastSave="{00000000-0000-0000-0000-000000000000}"/>
  <workbookProtection workbookAlgorithmName="SHA-512" workbookHashValue="/qsSNb8Yo3TBdI9ybKe3iLjlQaaqicoF0g1pISIGbJfBb14ETppsFkNENOZJpUgcfTVi5R4o70RL3Iv9ENvOvw==" workbookSaltValue="e760z8qFDWFIH7zwjS1mrw==" workbookSpinCount="100000" lockStructure="1"/>
  <bookViews>
    <workbookView xWindow="-120" yWindow="-120" windowWidth="29040" windowHeight="164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P10" i="4" s="1"/>
  <c r="O6" i="5"/>
  <c r="I10" i="4" s="1"/>
  <c r="N6" i="5"/>
  <c r="B10" i="4" s="1"/>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AL10" i="4"/>
  <c r="W10" i="4"/>
  <c r="AD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<sst xmlns="http://schemas.openxmlformats.org/spreadsheetml/2006/main" count="228" uniqueCount="113">
  <si>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</si>
  <si>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</si>
  <si>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</si>
  <si>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</si>
  <si>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</si>
  <si>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</si>
  <si>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</si>
  <si>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</si>
  <si>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</si>
  <si>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</si>
  <si>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</si>
  <si>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</si>
  <si>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</si>
  <si>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</si>
  <si>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</si>
  <si>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</si>
  <si>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</si>
  <si>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</si>
  <si>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</si>
  <si>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</si>
  <si>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</si>
  <si>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</si>
  <si>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</si>
  <si>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</si>
  <si>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</si>
  <si>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</si>
  <si>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</si>
  <si>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</si>
  <si>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</si>
  <si>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</si>
  <si>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</si>
  <si>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</si>
  <si>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</si>
  <si>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</si>
  <si>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</si>
  <si>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</si>
  <si>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</si>
  <si>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</si>
  <si>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</si>
  <si>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</si>
  <si>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</si>
  <si>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</si>
  <si>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</si>
  <si>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</si>
  <si>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</si>
  <si>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</si>
  <si>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</si>
  <si>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</si>
  <si>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</si>
  <si>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</si>
  <si>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</si>
  <si>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</si>
  <si>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</si>
  <si>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</si>
  <si>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</si>
  <si>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</si>
  <si>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</si>
  <si>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</si>
  <si>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</si>
  <si>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</si>
  <si>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</si>
  <si>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</si>
  <si>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</si>
  <si>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</si>
  <si>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</si>
  <si>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</si>
  <si>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</si>
  <si>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</si>
  <si>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</si>
  <si>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</si>
  <si>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</si>
  <si>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</si>
  <si>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</si>
  <si>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</si>
  <si>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</si>
  <si>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</si>
  <si>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</si>
  <si>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</si>
  <si>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</si>
  <si>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</si>
  <si>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</si>
  <si>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</si>
  <si>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</si>
  <si>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</si>
  <si>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</si>
  <si>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</si>
  <si>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</si>
  <si>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</si>
  <si>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</si>
  <si>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</si>
  <si>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</si>
  <si>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</si>
  <si>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</si>
  <si>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</si>
  <si>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</si>
  <si>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</si>
  <si>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</si>
  <si>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</si>
  <si>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</si>
  <si>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</si>
  <si>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</si>
  <si>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</si>
  <si>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</si>
  <si>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</si>
  <si>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</si>
  <si>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</si>
  <si>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</si>
  <si>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</si>
  <si>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</si>
  <si>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</si>
  <si>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本市の水道施設、管路整備は、これまでの水道事業基本計画を引き継いだ豊川市水道事業経営戦略の整備計画に基づき計画的に整備を進めています。
　①有形固定資産減価償却率、②管路経年化率は上昇傾向にあり、経営戦略に基づき、ダウンサイジングや長寿命化など、投資の合理化に取り組む必要があると考えています。
　③管路更新率は、類似団体平均値との比較では高い値を維持していますが、前年度比では値が低下しています。これは基幹管路や鉄道軌道下などの重要管路を重点的に実施した結果、事業費に対し管路延長が伸びなかったことによるものです。今後も甚大な被害が想定される箇所を計画的、優先的に整備し、災害に強く、安定した水道の供給に努めます。</t>
    <rPh sb="240" eb="242">
      <t>カンロ</t>
    </rPh>
    <phoneticPr fontId="4"/>
  </si>
  <si>
    <t>　本市では、豊川市水道事業基本計画の見直しとあわせ、年々増加する老朽管路の更新需要に向けた財源の確保など、将来見込まれる厳しい経営環境に対応するため、平成30年6月に中長期的な経営の基本計画である水道事業経営戦略を策定しました。
　経営戦略の計画期間は平成30年度からの10年間で、令和4年度（2022年度）に計画期間前半の進捗などを踏まえ、見直しを予定しています。
　令和元年度は、委託業務の見直しなど費用の縮減に努め、経営面での改善を図ることができました。今後も運営の基盤となる経営状況を良好な状態に保ち、施設及び管路整備の財源を確保していくことが必要です。また一方で、施設等の整備においても、経営戦略の整備計画に掲げた投資の合理化を推進し、経営と整備の双方で効率的な事業運営に努めていきます。</t>
    <rPh sb="26" eb="28">
      <t>ネンネン</t>
    </rPh>
    <rPh sb="32" eb="36">
      <t>ロウキュウカンロ</t>
    </rPh>
    <rPh sb="185" eb="187">
      <t>レイワ</t>
    </rPh>
    <rPh sb="187" eb="188">
      <t>ガン</t>
    </rPh>
    <rPh sb="192" eb="196">
      <t>イタクギョウム</t>
    </rPh>
    <rPh sb="197" eb="199">
      <t>ミナオ</t>
    </rPh>
    <rPh sb="208" eb="209">
      <t>ツト</t>
    </rPh>
    <phoneticPr fontId="4"/>
  </si>
  <si>
    <t>　令和元年度は、前年度と比較し減収となりましたが、費用の縮減などによって給水原価を抑え、料金回収率を維持し経常収支比率を向上させています。また、類似団体平均との流動比率を除く各指標の比較においても、概ね優位な値を示し経営状況は良好な状態を維持していると言えます。
　①経常収支比率は、前年度よりも値が上昇し、類　似団体平均値を6.79ポイント上回り、安定的に推移しています。前年度と比較し費用を縮減できたことが主な要因となっています。
　③流動比率は、地方債への長期の投資を行ったため、類似団体平均値を39.91ポイント下回る結果となりました。
　④企業債残高対給水収益比率は、企業債の償還が進み、類似団体平均値を大幅に下回りながら順調に推移しています。
　⑤料金回収率、⑥給水原価では、費用の縮減効果により原価が抑えられた結果、前年と概ね同値となりました。
　⑦施設利用率は、引続き類似団体平均値よりも良好な値で推移しており、施設が効率的に運用されていると言えます。
　⑧有収率は、類似団体平均値を上回る値で推移していますが、排水処理が例年になく多かったことにより配水量が増加したため、前年度との比較では値が低下しています。今後も継続した漏水調査の実施など、維持管理を適正に行い、配水の効率性の向上に努めます。</t>
    <rPh sb="8" eb="11">
      <t>ゼンネンド</t>
    </rPh>
    <rPh sb="12" eb="14">
      <t>ヒカク</t>
    </rPh>
    <rPh sb="15" eb="17">
      <t>ゲンシュウ</t>
    </rPh>
    <rPh sb="36" eb="40">
      <t>キュウスイゲンカ</t>
    </rPh>
    <rPh sb="41" eb="42">
      <t>オサ</t>
    </rPh>
    <rPh sb="60" eb="62">
      <t>コウジョウ</t>
    </rPh>
    <rPh sb="88" eb="90">
      <t>シヒョウ</t>
    </rPh>
    <rPh sb="106" eb="107">
      <t>シメ</t>
    </rPh>
    <rPh sb="119" eb="121">
      <t>イジ</t>
    </rPh>
    <rPh sb="172" eb="174">
      <t>ウワマワ</t>
    </rPh>
    <rPh sb="238" eb="239">
      <t>オコナ</t>
    </rPh>
    <rPh sb="261" eb="263">
      <t>シタマワ</t>
    </rPh>
    <rPh sb="264" eb="266">
      <t>ケッカ</t>
    </rPh>
    <rPh sb="366" eb="368">
      <t>ゼンネン</t>
    </rPh>
    <rPh sb="369" eb="370">
      <t>オオム</t>
    </rPh>
    <rPh sb="371" eb="372">
      <t>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</si>
</sst>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1.45</c:v>
                </c:pt>
                <c:pt idx="1">
                  <c:v>1.25</c:v>
                </c:pt>
                <c:pt idx="2">
                  <c:v>1.19</c:v>
                </c:pt>
                <c:pt idx="3">
                  <c:v>0.87</c:v>
                </c:pt>
                <c:pt idx="4">
                  <c:v>0.79</c:v>
                </c:pt>
              </c:numCache>
            </c:numRef>
          </c:val>
          <c:extLst>
            <c:ext xmlns:c16="http://schemas.microsoft.com/office/drawing/2014/chart" uri="{C3380CC4-5D6E-409C-BE32-E72D297353CC}">
              <c16:uniqueId val="{00000000-E3AC-4F1D-BEC3-A56C8CCCC6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E3AC-4F1D-BEC3-A56C8CCCC6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66.08</c:v>
                </c:pt>
                <c:pt idx="1">
                  <c:v>66.709999999999994</c:v>
                </c:pt>
                <c:pt idx="2">
                  <c:v>66.84</c:v>
                </c:pt>
                <c:pt idx="3">
                  <c:v>66.92</c:v>
                </c:pt>
                <c:pt idx="4">
                  <c:v>66.64</c:v>
                </c:pt>
              </c:numCache>
            </c:numRef>
          </c:val>
          <c:extLst>
            <c:ext xmlns:c16="http://schemas.microsoft.com/office/drawing/2014/chart" uri="{C3380CC4-5D6E-409C-BE32-E72D297353CC}">
              <c16:uniqueId val="{00000000-BD0F-46CE-9781-F958CBAC38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BD0F-46CE-9781-F958CBAC38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92.66</c:v>
                </c:pt>
                <c:pt idx="1">
                  <c:v>93.01</c:v>
                </c:pt>
                <c:pt idx="2">
                  <c:v>92.84</c:v>
                </c:pt>
                <c:pt idx="3">
                  <c:v>92.71</c:v>
                </c:pt>
                <c:pt idx="4">
                  <c:v>92.27</c:v>
                </c:pt>
              </c:numCache>
            </c:numRef>
          </c:val>
          <c:extLst>
            <c:ext xmlns:c16="http://schemas.microsoft.com/office/drawing/2014/chart" uri="{C3380CC4-5D6E-409C-BE32-E72D297353CC}">
              <c16:uniqueId val="{00000000-CBD0-4AAF-A1ED-78DF35BC97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CBD0-4AAF-A1ED-78DF35BC97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115.35</c:v>
                </c:pt>
                <c:pt idx="1">
                  <c:v>116.31</c:v>
                </c:pt>
                <c:pt idx="2">
                  <c:v>116.35</c:v>
                </c:pt>
                <c:pt idx="3">
                  <c:v>119.71</c:v>
                </c:pt>
                <c:pt idx="4">
                  <c:v>120.14</c:v>
                </c:pt>
              </c:numCache>
            </c:numRef>
          </c:val>
          <c:extLst>
            <c:ext xmlns:c16="http://schemas.microsoft.com/office/drawing/2014/chart" uri="{C3380CC4-5D6E-409C-BE32-E72D297353CC}">
              <c16:uniqueId val="{00000000-83D5-440B-9A2D-D9F70D1914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83D5-440B-9A2D-D9F70D1914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44.58</c:v>
                </c:pt>
                <c:pt idx="1">
                  <c:v>45.43</c:v>
                </c:pt>
                <c:pt idx="2">
                  <c:v>45.92</c:v>
                </c:pt>
                <c:pt idx="3">
                  <c:v>46.72</c:v>
                </c:pt>
                <c:pt idx="4">
                  <c:v>47.51</c:v>
                </c:pt>
              </c:numCache>
            </c:numRef>
          </c:val>
          <c:extLst>
            <c:ext xmlns:c16="http://schemas.microsoft.com/office/drawing/2014/chart" uri="{C3380CC4-5D6E-409C-BE32-E72D297353CC}">
              <c16:uniqueId val="{00000000-B2E3-4B13-9700-3B852D10E2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B2E3-4B13-9700-3B852D10E2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16.41</c:v>
                </c:pt>
                <c:pt idx="1">
                  <c:v>16.670000000000002</c:v>
                </c:pt>
                <c:pt idx="2">
                  <c:v>17.53</c:v>
                </c:pt>
                <c:pt idx="3">
                  <c:v>19.350000000000001</c:v>
                </c:pt>
                <c:pt idx="4">
                  <c:v>20.84</c:v>
                </c:pt>
              </c:numCache>
            </c:numRef>
          </c:val>
          <c:extLst>
            <c:ext xmlns:c16="http://schemas.microsoft.com/office/drawing/2014/chart" uri="{C3380CC4-5D6E-409C-BE32-E72D297353CC}">
              <c16:uniqueId val="{00000000-FD3A-4491-B030-11E8286B90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FD3A-4491-B030-11E8286B90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8E-4527-91DB-7FE105B514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9F8E-4527-91DB-7FE105B514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298</c:v>
                </c:pt>
                <c:pt idx="1">
                  <c:v>290.44</c:v>
                </c:pt>
                <c:pt idx="2">
                  <c:v>286.25</c:v>
                </c:pt>
                <c:pt idx="3">
                  <c:v>311.95</c:v>
                </c:pt>
                <c:pt idx="4">
                  <c:v>269.19</c:v>
                </c:pt>
              </c:numCache>
            </c:numRef>
          </c:val>
          <c:extLst>
            <c:ext xmlns:c16="http://schemas.microsoft.com/office/drawing/2014/chart" uri="{C3380CC4-5D6E-409C-BE32-E72D297353CC}">
              <c16:uniqueId val="{00000000-9188-45D5-AD26-0D341DA79F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9188-45D5-AD26-0D341DA79F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108.94</c:v>
                </c:pt>
                <c:pt idx="1">
                  <c:v>99.44</c:v>
                </c:pt>
                <c:pt idx="2">
                  <c:v>94.18</c:v>
                </c:pt>
                <c:pt idx="3">
                  <c:v>85.1</c:v>
                </c:pt>
                <c:pt idx="4">
                  <c:v>76.44</c:v>
                </c:pt>
              </c:numCache>
            </c:numRef>
          </c:val>
          <c:extLst>
            <c:ext xmlns:c16="http://schemas.microsoft.com/office/drawing/2014/chart" uri="{C3380CC4-5D6E-409C-BE32-E72D297353CC}">
              <c16:uniqueId val="{00000000-0BDC-431D-AFF8-49A445016E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0BDC-431D-AFF8-49A445016E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112.76</c:v>
                </c:pt>
                <c:pt idx="1">
                  <c:v>114.06</c:v>
                </c:pt>
                <c:pt idx="2">
                  <c:v>113.95</c:v>
                </c:pt>
                <c:pt idx="3">
                  <c:v>117.63</c:v>
                </c:pt>
                <c:pt idx="4">
                  <c:v>117.98</c:v>
                </c:pt>
              </c:numCache>
            </c:numRef>
          </c:val>
          <c:extLst>
            <c:ext xmlns:c16="http://schemas.microsoft.com/office/drawing/2014/chart" uri="{C3380CC4-5D6E-409C-BE32-E72D297353CC}">
              <c16:uniqueId val="{00000000-4713-40D4-9BAB-64403AD4C2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4713-40D4-9BAB-64403AD4C2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131.44999999999999</c:v>
                </c:pt>
                <c:pt idx="1">
                  <c:v>130.1</c:v>
                </c:pt>
                <c:pt idx="2">
                  <c:v>130.16999999999999</c:v>
                </c:pt>
                <c:pt idx="3">
                  <c:v>126.39</c:v>
                </c:pt>
                <c:pt idx="4">
                  <c:v>126.32</c:v>
                </c:pt>
              </c:numCache>
            </c:numRef>
          </c:val>
          <c:extLst>
            <c:ext xmlns:c16="http://schemas.microsoft.com/office/drawing/2014/chart" uri="{C3380CC4-5D6E-409C-BE32-E72D297353CC}">
              <c16:uniqueId val="{00000000-B4BF-4B2A-AB1D-D084E90EF4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B4BF-4B2A-AB1D-D084E90EF4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no"?><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130" zoomScaleNormal="130" workbookViewId="0">
      <selection activeCell="AP12" sqref="AP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豊川市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186802</v>
      </c>
      <c r="AM8" s="71"/>
      <c r="AN8" s="71"/>
      <c r="AO8" s="71"/>
      <c r="AP8" s="71"/>
      <c r="AQ8" s="71"/>
      <c r="AR8" s="71"/>
      <c r="AS8" s="71"/>
      <c r="AT8" s="67">
        <f>データ!$S$6</f>
        <v>161.13999999999999</v>
      </c>
      <c r="AU8" s="68"/>
      <c r="AV8" s="68"/>
      <c r="AW8" s="68"/>
      <c r="AX8" s="68"/>
      <c r="AY8" s="68"/>
      <c r="AZ8" s="68"/>
      <c r="BA8" s="68"/>
      <c r="BB8" s="70">
        <f>データ!$T$6</f>
        <v>1159.25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88.85</v>
      </c>
      <c r="J10" s="68"/>
      <c r="K10" s="68"/>
      <c r="L10" s="68"/>
      <c r="M10" s="68"/>
      <c r="N10" s="68"/>
      <c r="O10" s="69"/>
      <c r="P10" s="70">
        <f>データ!$P$6</f>
        <v>99.83</v>
      </c>
      <c r="Q10" s="70"/>
      <c r="R10" s="70"/>
      <c r="S10" s="70"/>
      <c r="T10" s="70"/>
      <c r="U10" s="70"/>
      <c r="V10" s="70"/>
      <c r="W10" s="71">
        <f>データ!$Q$6</f>
        <v>2200</v>
      </c>
      <c r="X10" s="71"/>
      <c r="Y10" s="71"/>
      <c r="Z10" s="71"/>
      <c r="AA10" s="71"/>
      <c r="AB10" s="71"/>
      <c r="AC10" s="71"/>
      <c r="AD10" s="2"/>
      <c r="AE10" s="2"/>
      <c r="AF10" s="2"/>
      <c r="AG10" s="2"/>
      <c r="AH10" s="4"/>
      <c r="AI10" s="4"/>
      <c r="AJ10" s="4"/>
      <c r="AK10" s="4"/>
      <c r="AL10" s="71">
        <f>データ!$U$6</f>
        <v>186348</v>
      </c>
      <c r="AM10" s="71"/>
      <c r="AN10" s="71"/>
      <c r="AO10" s="71"/>
      <c r="AP10" s="71"/>
      <c r="AQ10" s="71"/>
      <c r="AR10" s="71"/>
      <c r="AS10" s="71"/>
      <c r="AT10" s="67">
        <f>データ!$V$6</f>
        <v>113.69</v>
      </c>
      <c r="AU10" s="68"/>
      <c r="AV10" s="68"/>
      <c r="AW10" s="68"/>
      <c r="AX10" s="68"/>
      <c r="AY10" s="68"/>
      <c r="AZ10" s="68"/>
      <c r="BA10" s="68"/>
      <c r="BB10" s="70">
        <f>データ!$W$6</f>
        <v>1639.09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RzeLd0+V9Vo9r2c64j6YxFDl6qNkpvXwNfEPj5bg8IDMsHrTd91fb6fQZsVNkLeDqsbwwjEw2d/605+WWHGOA==" saltValue="H8fyyHYXjkhPaEFxbv4T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232076</v>
      </c>
      <c r="D6" s="34">
        <f t="shared" si="3"/>
        <v>46</v>
      </c>
      <c r="E6" s="34">
        <f t="shared" si="3"/>
        <v>1</v>
      </c>
      <c r="F6" s="34">
        <f t="shared" si="3"/>
        <v>0</v>
      </c>
      <c r="G6" s="34">
        <f t="shared" si="3"/>
        <v>1</v>
      </c>
      <c r="H6" s="34" t="str">
        <f t="shared" si="3"/>
        <v>愛知県　豊川市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88.85</v>
      </c>
      <c r="P6" s="35">
        <f t="shared" si="3"/>
        <v>99.83</v>
      </c>
      <c r="Q6" s="35">
        <f t="shared" si="3"/>
        <v>2200</v>
      </c>
      <c r="R6" s="35">
        <f t="shared" si="3"/>
        <v>186802</v>
      </c>
      <c r="S6" s="35">
        <f t="shared" si="3"/>
        <v>161.13999999999999</v>
      </c>
      <c r="T6" s="35">
        <f t="shared" si="3"/>
        <v>1159.25</v>
      </c>
      <c r="U6" s="35">
        <f t="shared" si="3"/>
        <v>186348</v>
      </c>
      <c r="V6" s="35">
        <f t="shared" si="3"/>
        <v>113.69</v>
      </c>
      <c r="W6" s="35">
        <f t="shared" si="3"/>
        <v>1639.09</v>
      </c>
      <c r="X6" s="36">
        <f>IF(X7="",NA(),X7)</f>
        <v>115.35</v>
      </c>
      <c r="Y6" s="36">
        <f t="shared" ref="Y6:AG6" si="4">IF(Y7="",NA(),Y7)</f>
        <v>116.31</v>
      </c>
      <c r="Z6" s="36">
        <f t="shared" si="4"/>
        <v>116.35</v>
      </c>
      <c r="AA6" s="36">
        <f t="shared" si="4"/>
        <v>119.71</v>
      </c>
      <c r="AB6" s="36">
        <f t="shared" si="4"/>
        <v>120.14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298</v>
      </c>
      <c r="AU6" s="36">
        <f t="shared" ref="AU6:BC6" si="6">IF(AU7="",NA(),AU7)</f>
        <v>290.44</v>
      </c>
      <c r="AV6" s="36">
        <f t="shared" si="6"/>
        <v>286.25</v>
      </c>
      <c r="AW6" s="36">
        <f t="shared" si="6"/>
        <v>311.95</v>
      </c>
      <c r="AX6" s="36">
        <f t="shared" si="6"/>
        <v>269.19</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108.94</v>
      </c>
      <c r="BF6" s="36">
        <f t="shared" ref="BF6:BN6" si="7">IF(BF7="",NA(),BF7)</f>
        <v>99.44</v>
      </c>
      <c r="BG6" s="36">
        <f t="shared" si="7"/>
        <v>94.18</v>
      </c>
      <c r="BH6" s="36">
        <f t="shared" si="7"/>
        <v>85.1</v>
      </c>
      <c r="BI6" s="36">
        <f t="shared" si="7"/>
        <v>76.44</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112.76</v>
      </c>
      <c r="BQ6" s="36">
        <f t="shared" ref="BQ6:BY6" si="8">IF(BQ7="",NA(),BQ7)</f>
        <v>114.06</v>
      </c>
      <c r="BR6" s="36">
        <f t="shared" si="8"/>
        <v>113.95</v>
      </c>
      <c r="BS6" s="36">
        <f t="shared" si="8"/>
        <v>117.63</v>
      </c>
      <c r="BT6" s="36">
        <f t="shared" si="8"/>
        <v>117.98</v>
      </c>
      <c r="BU6" s="36">
        <f t="shared" si="8"/>
        <v>106.4</v>
      </c>
      <c r="BV6" s="36">
        <f t="shared" si="8"/>
        <v>107.61</v>
      </c>
      <c r="BW6" s="36">
        <f t="shared" si="8"/>
        <v>106.02</v>
      </c>
      <c r="BX6" s="36">
        <f t="shared" si="8"/>
        <v>104.84</v>
      </c>
      <c r="BY6" s="36">
        <f t="shared" si="8"/>
        <v>106.11</v>
      </c>
      <c r="BZ6" s="35" t="str">
        <f>IF(BZ7="","",IF(BZ7="-","【-】","【"&amp;SUBSTITUTE(TEXT(BZ7,"#,##0.00"),"-","△")&amp;"】"))</f>
        <v>【103.24】</v>
      </c>
      <c r="CA6" s="36">
        <f>IF(CA7="",NA(),CA7)</f>
        <v>131.44999999999999</v>
      </c>
      <c r="CB6" s="36">
        <f t="shared" ref="CB6:CJ6" si="9">IF(CB7="",NA(),CB7)</f>
        <v>130.1</v>
      </c>
      <c r="CC6" s="36">
        <f t="shared" si="9"/>
        <v>130.16999999999999</v>
      </c>
      <c r="CD6" s="36">
        <f t="shared" si="9"/>
        <v>126.39</v>
      </c>
      <c r="CE6" s="36">
        <f t="shared" si="9"/>
        <v>126.32</v>
      </c>
      <c r="CF6" s="36">
        <f t="shared" si="9"/>
        <v>156.29</v>
      </c>
      <c r="CG6" s="36">
        <f t="shared" si="9"/>
        <v>155.69</v>
      </c>
      <c r="CH6" s="36">
        <f t="shared" si="9"/>
        <v>158.6</v>
      </c>
      <c r="CI6" s="36">
        <f t="shared" si="9"/>
        <v>161.82</v>
      </c>
      <c r="CJ6" s="36">
        <f t="shared" si="9"/>
        <v>161.03</v>
      </c>
      <c r="CK6" s="35" t="str">
        <f>IF(CK7="","",IF(CK7="-","【-】","【"&amp;SUBSTITUTE(TEXT(CK7,"#,##0.00"),"-","△")&amp;"】"))</f>
        <v>【168.38】</v>
      </c>
      <c r="CL6" s="36">
        <f>IF(CL7="",NA(),CL7)</f>
        <v>66.08</v>
      </c>
      <c r="CM6" s="36">
        <f t="shared" ref="CM6:CU6" si="10">IF(CM7="",NA(),CM7)</f>
        <v>66.709999999999994</v>
      </c>
      <c r="CN6" s="36">
        <f t="shared" si="10"/>
        <v>66.84</v>
      </c>
      <c r="CO6" s="36">
        <f t="shared" si="10"/>
        <v>66.92</v>
      </c>
      <c r="CP6" s="36">
        <f t="shared" si="10"/>
        <v>66.64</v>
      </c>
      <c r="CQ6" s="36">
        <f t="shared" si="10"/>
        <v>62.34</v>
      </c>
      <c r="CR6" s="36">
        <f t="shared" si="10"/>
        <v>62.46</v>
      </c>
      <c r="CS6" s="36">
        <f t="shared" si="10"/>
        <v>62.88</v>
      </c>
      <c r="CT6" s="36">
        <f t="shared" si="10"/>
        <v>62.32</v>
      </c>
      <c r="CU6" s="36">
        <f t="shared" si="10"/>
        <v>61.71</v>
      </c>
      <c r="CV6" s="35" t="str">
        <f>IF(CV7="","",IF(CV7="-","【-】","【"&amp;SUBSTITUTE(TEXT(CV7,"#,##0.00"),"-","△")&amp;"】"))</f>
        <v>【60.00】</v>
      </c>
      <c r="CW6" s="36">
        <f>IF(CW7="",NA(),CW7)</f>
        <v>92.66</v>
      </c>
      <c r="CX6" s="36">
        <f t="shared" ref="CX6:DF6" si="11">IF(CX7="",NA(),CX7)</f>
        <v>93.01</v>
      </c>
      <c r="CY6" s="36">
        <f t="shared" si="11"/>
        <v>92.84</v>
      </c>
      <c r="CZ6" s="36">
        <f t="shared" si="11"/>
        <v>92.71</v>
      </c>
      <c r="DA6" s="36">
        <f t="shared" si="11"/>
        <v>92.27</v>
      </c>
      <c r="DB6" s="36">
        <f t="shared" si="11"/>
        <v>90.15</v>
      </c>
      <c r="DC6" s="36">
        <f t="shared" si="11"/>
        <v>90.62</v>
      </c>
      <c r="DD6" s="36">
        <f t="shared" si="11"/>
        <v>90.13</v>
      </c>
      <c r="DE6" s="36">
        <f t="shared" si="11"/>
        <v>90.19</v>
      </c>
      <c r="DF6" s="36">
        <f t="shared" si="11"/>
        <v>90.03</v>
      </c>
      <c r="DG6" s="35" t="str">
        <f>IF(DG7="","",IF(DG7="-","【-】","【"&amp;SUBSTITUTE(TEXT(DG7,"#,##0.00"),"-","△")&amp;"】"))</f>
        <v>【89.80】</v>
      </c>
      <c r="DH6" s="36">
        <f>IF(DH7="",NA(),DH7)</f>
        <v>44.58</v>
      </c>
      <c r="DI6" s="36">
        <f t="shared" ref="DI6:DQ6" si="12">IF(DI7="",NA(),DI7)</f>
        <v>45.43</v>
      </c>
      <c r="DJ6" s="36">
        <f t="shared" si="12"/>
        <v>45.92</v>
      </c>
      <c r="DK6" s="36">
        <f t="shared" si="12"/>
        <v>46.72</v>
      </c>
      <c r="DL6" s="36">
        <f t="shared" si="12"/>
        <v>47.51</v>
      </c>
      <c r="DM6" s="36">
        <f t="shared" si="12"/>
        <v>47.37</v>
      </c>
      <c r="DN6" s="36">
        <f t="shared" si="12"/>
        <v>48.01</v>
      </c>
      <c r="DO6" s="36">
        <f t="shared" si="12"/>
        <v>48.01</v>
      </c>
      <c r="DP6" s="36">
        <f t="shared" si="12"/>
        <v>48.86</v>
      </c>
      <c r="DQ6" s="36">
        <f t="shared" si="12"/>
        <v>49.6</v>
      </c>
      <c r="DR6" s="35" t="str">
        <f>IF(DR7="","",IF(DR7="-","【-】","【"&amp;SUBSTITUTE(TEXT(DR7,"#,##0.00"),"-","△")&amp;"】"))</f>
        <v>【49.59】</v>
      </c>
      <c r="DS6" s="36">
        <f>IF(DS7="",NA(),DS7)</f>
        <v>16.41</v>
      </c>
      <c r="DT6" s="36">
        <f t="shared" ref="DT6:EB6" si="13">IF(DT7="",NA(),DT7)</f>
        <v>16.670000000000002</v>
      </c>
      <c r="DU6" s="36">
        <f t="shared" si="13"/>
        <v>17.53</v>
      </c>
      <c r="DV6" s="36">
        <f t="shared" si="13"/>
        <v>19.350000000000001</v>
      </c>
      <c r="DW6" s="36">
        <f t="shared" si="13"/>
        <v>20.84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1.45</v>
      </c>
      <c r="EE6" s="36">
        <f t="shared" ref="EE6:EM6" si="14">IF(EE7="",NA(),EE7)</f>
        <v>1.25</v>
      </c>
      <c r="EF6" s="36">
        <f t="shared" si="14"/>
        <v>1.19</v>
      </c>
      <c r="EG6" s="36">
        <f t="shared" si="14"/>
        <v>0.87</v>
      </c>
      <c r="EH6" s="36">
        <f t="shared" si="14"/>
        <v>0.79</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232076</v>
      </c>
      <c r="D7" s="38">
        <v>46</v>
      </c>
      <c r="E7" s="38">
        <v>1</v>
      </c>
      <c r="F7" s="38">
        <v>0</v>
      </c>
      <c r="G7" s="38">
        <v>1</v>
      </c>
      <c r="H7" s="38" t="s">
        <v>93</v>
      </c>
      <c r="I7" s="38" t="s">
        <v>94</v>
      </c>
      <c r="J7" s="38" t="s">
        <v>95</v>
      </c>
      <c r="K7" s="38" t="s">
        <v>96</v>
      </c>
      <c r="L7" s="38" t="s">
        <v>97</v>
      </c>
      <c r="M7" s="38" t="s">
        <v>98</v>
      </c>
      <c r="N7" s="39" t="s">
        <v>99</v>
      </c>
      <c r="O7" s="39">
        <v>88.85</v>
      </c>
      <c r="P7" s="39">
        <v>99.83</v>
      </c>
      <c r="Q7" s="39">
        <v>2200</v>
      </c>
      <c r="R7" s="39">
        <v>186802</v>
      </c>
      <c r="S7" s="39">
        <v>161.13999999999999</v>
      </c>
      <c r="T7" s="39">
        <v>1159.25</v>
      </c>
      <c r="U7" s="39">
        <v>186348</v>
      </c>
      <c r="V7" s="39">
        <v>113.69</v>
      </c>
      <c r="W7" s="39">
        <v>1639.09</v>
      </c>
      <c r="X7" s="39">
        <v>115.35</v>
      </c>
      <c r="Y7" s="39">
        <v>116.31</v>
      </c>
      <c r="Z7" s="39">
        <v>116.35</v>
      </c>
      <c r="AA7" s="39">
        <v>119.71</v>
      </c>
      <c r="AB7" s="39">
        <v>120.14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298</v>
      </c>
      <c r="AU7" s="39">
        <v>290.44</v>
      </c>
      <c r="AV7" s="39">
        <v>286.25</v>
      </c>
      <c r="AW7" s="39">
        <v>311.95</v>
      </c>
      <c r="AX7" s="39">
        <v>269.19</v>
      </c>
      <c r="AY7" s="39">
        <v>299.44</v>
      </c>
      <c r="AZ7" s="39">
        <v>311.99</v>
      </c>
      <c r="BA7" s="39">
        <v>307.83</v>
      </c>
      <c r="BB7" s="39">
        <v>318.89</v>
      </c>
      <c r="BC7" s="39">
        <v>309.10000000000002</v>
      </c>
      <c r="BD7" s="39">
        <v>264.97000000000003</v>
      </c>
      <c r="BE7" s="39">
        <v>108.94</v>
      </c>
      <c r="BF7" s="39">
        <v>99.44</v>
      </c>
      <c r="BG7" s="39">
        <v>94.18</v>
      </c>
      <c r="BH7" s="39">
        <v>85.1</v>
      </c>
      <c r="BI7" s="39">
        <v>76.44</v>
      </c>
      <c r="BJ7" s="39">
        <v>298.08999999999997</v>
      </c>
      <c r="BK7" s="39">
        <v>291.77999999999997</v>
      </c>
      <c r="BL7" s="39">
        <v>295.44</v>
      </c>
      <c r="BM7" s="39">
        <v>290.07</v>
      </c>
      <c r="BN7" s="39">
        <v>290.42</v>
      </c>
      <c r="BO7" s="39">
        <v>266.61</v>
      </c>
      <c r="BP7" s="39">
        <v>112.76</v>
      </c>
      <c r="BQ7" s="39">
        <v>114.06</v>
      </c>
      <c r="BR7" s="39">
        <v>113.95</v>
      </c>
      <c r="BS7" s="39">
        <v>117.63</v>
      </c>
      <c r="BT7" s="39">
        <v>117.98</v>
      </c>
      <c r="BU7" s="39">
        <v>106.4</v>
      </c>
      <c r="BV7" s="39">
        <v>107.61</v>
      </c>
      <c r="BW7" s="39">
        <v>106.02</v>
      </c>
      <c r="BX7" s="39">
        <v>104.84</v>
      </c>
      <c r="BY7" s="39">
        <v>106.11</v>
      </c>
      <c r="BZ7" s="39">
        <v>103.24</v>
      </c>
      <c r="CA7" s="39">
        <v>131.44999999999999</v>
      </c>
      <c r="CB7" s="39">
        <v>130.1</v>
      </c>
      <c r="CC7" s="39">
        <v>130.16999999999999</v>
      </c>
      <c r="CD7" s="39">
        <v>126.39</v>
      </c>
      <c r="CE7" s="39">
        <v>126.32</v>
      </c>
      <c r="CF7" s="39">
        <v>156.29</v>
      </c>
      <c r="CG7" s="39">
        <v>155.69</v>
      </c>
      <c r="CH7" s="39">
        <v>158.6</v>
      </c>
      <c r="CI7" s="39">
        <v>161.82</v>
      </c>
      <c r="CJ7" s="39">
        <v>161.03</v>
      </c>
      <c r="CK7" s="39">
        <v>168.38</v>
      </c>
      <c r="CL7" s="39">
        <v>66.08</v>
      </c>
      <c r="CM7" s="39">
        <v>66.709999999999994</v>
      </c>
      <c r="CN7" s="39">
        <v>66.84</v>
      </c>
      <c r="CO7" s="39">
        <v>66.92</v>
      </c>
      <c r="CP7" s="39">
        <v>66.64</v>
      </c>
      <c r="CQ7" s="39">
        <v>62.34</v>
      </c>
      <c r="CR7" s="39">
        <v>62.46</v>
      </c>
      <c r="CS7" s="39">
        <v>62.88</v>
      </c>
      <c r="CT7" s="39">
        <v>62.32</v>
      </c>
      <c r="CU7" s="39">
        <v>61.71</v>
      </c>
      <c r="CV7" s="39">
        <v>60</v>
      </c>
      <c r="CW7" s="39">
        <v>92.66</v>
      </c>
      <c r="CX7" s="39">
        <v>93.01</v>
      </c>
      <c r="CY7" s="39">
        <v>92.84</v>
      </c>
      <c r="CZ7" s="39">
        <v>92.71</v>
      </c>
      <c r="DA7" s="39">
        <v>92.27</v>
      </c>
      <c r="DB7" s="39">
        <v>90.15</v>
      </c>
      <c r="DC7" s="39">
        <v>90.62</v>
      </c>
      <c r="DD7" s="39">
        <v>90.13</v>
      </c>
      <c r="DE7" s="39">
        <v>90.19</v>
      </c>
      <c r="DF7" s="39">
        <v>90.03</v>
      </c>
      <c r="DG7" s="39">
        <v>89.8</v>
      </c>
      <c r="DH7" s="39">
        <v>44.58</v>
      </c>
      <c r="DI7" s="39">
        <v>45.43</v>
      </c>
      <c r="DJ7" s="39">
        <v>45.92</v>
      </c>
      <c r="DK7" s="39">
        <v>46.72</v>
      </c>
      <c r="DL7" s="39">
        <v>47.51</v>
      </c>
      <c r="DM7" s="39">
        <v>47.37</v>
      </c>
      <c r="DN7" s="39">
        <v>48.01</v>
      </c>
      <c r="DO7" s="39">
        <v>48.01</v>
      </c>
      <c r="DP7" s="39">
        <v>48.86</v>
      </c>
      <c r="DQ7" s="39">
        <v>49.6</v>
      </c>
      <c r="DR7" s="39">
        <v>49.59</v>
      </c>
      <c r="DS7" s="39">
        <v>16.41</v>
      </c>
      <c r="DT7" s="39">
        <v>16.670000000000002</v>
      </c>
      <c r="DU7" s="39">
        <v>17.53</v>
      </c>
      <c r="DV7" s="39">
        <v>19.350000000000001</v>
      </c>
      <c r="DW7" s="39">
        <v>20.84</v>
      </c>
      <c r="DX7" s="39">
        <v>14.27</v>
      </c>
      <c r="DY7" s="39">
        <v>16.170000000000002</v>
      </c>
      <c r="DZ7" s="39">
        <v>16.600000000000001</v>
      </c>
      <c r="EA7" s="39">
        <v>18.510000000000002</v>
      </c>
      <c r="EB7" s="39">
        <v>20.49</v>
      </c>
      <c r="EC7" s="39">
        <v>19.440000000000001</v>
      </c>
      <c r="ED7" s="39">
        <v>1.45</v>
      </c>
      <c r="EE7" s="39">
        <v>1.25</v>
      </c>
      <c r="EF7" s="39">
        <v>1.19</v>
      </c>
      <c r="EG7" s="39">
        <v>0.87</v>
      </c>
      <c r="EH7" s="39">
        <v>0.79</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2020-12-04T02:09:56Z</dcterms:created>
  <cp:lastPrinted>2021-01-21T07:39:06Z</cp:lastPrinted>
  <dcterms:modified xsi:type="dcterms:W3CDTF">2021-02-08T02:48:32Z</dcterms:modified>
  <dc:title>経営比較分析表</dc:title>
</cp:coreProperties>
</file>