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1 水道\"/>
    </mc:Choice>
  </mc:AlternateContent>
  <xr:revisionPtr revIDLastSave="0" documentId="13_ncr:1_{3AF8D26F-33CC-4945-B62B-1FD7C2A2A5A7}" xr6:coauthVersionLast="47" xr6:coauthVersionMax="47" xr10:uidLastSave="{00000000-0000-0000-0000-000000000000}"/>
  <workbookProtection workbookAlgorithmName="SHA-512" workbookHashValue="1a9zyfdLKEFu55JbtbRrI4Gc5F3iC+MMeuc8/q+D5w0YqilgieM9Su6jhnrp2xL0NUHqc4D2SfUxxwm9XbJsXA==" workbookSaltValue="qMOrdQ+uumsS+8CKN5bLKg==" workbookSpinCount="100000" lockStructure="1"/>
  <bookViews>
    <workbookView xWindow="-110" yWindow="-110" windowWidth="22780" windowHeight="146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<sst xmlns="http://schemas.openxmlformats.org/spreadsheetml/2006/main" count="228" uniqueCount="112">
  <si>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</si>
  <si>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</si>
  <si>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</si>
  <si>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</si>
  <si>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</si>
  <si>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</si>
  <si>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</si>
  <si>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</si>
  <si>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</si>
  <si>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</si>
  <si>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</si>
  <si>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</si>
  <si>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</si>
  <si>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</si>
  <si>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</si>
  <si>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</si>
  <si>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</si>
  <si>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</si>
  <si>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</si>
  <si>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</si>
  <si>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</si>
  <si>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</si>
  <si>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</si>
  <si>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</si>
  <si>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</si>
  <si>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</si>
  <si>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</si>
  <si>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</si>
  <si>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</si>
  <si>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</si>
  <si>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</si>
  <si>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</si>
  <si>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</si>
  <si>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</si>
  <si>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</si>
  <si>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</si>
  <si>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</si>
  <si>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</si>
  <si>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</si>
  <si>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</si>
  <si>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</si>
  <si>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</si>
  <si>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</si>
  <si>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</si>
  <si>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</si>
  <si>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</si>
  <si>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</si>
  <si>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</si>
  <si>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</si>
  <si>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</si>
  <si>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</si>
  <si>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</si>
  <si>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</si>
  <si>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</si>
  <si>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</si>
  <si>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</si>
  <si>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</si>
  <si>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</si>
  <si>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</si>
  <si>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</si>
  <si>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</si>
  <si>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</si>
  <si>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</si>
  <si>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</si>
  <si>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</si>
  <si>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</si>
  <si>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</si>
  <si>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</si>
  <si>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</si>
  <si>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</si>
  <si>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</si>
  <si>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</si>
  <si>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</si>
  <si>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</si>
  <si>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</si>
  <si>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</si>
  <si>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</si>
  <si>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</si>
  <si>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</si>
  <si>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</si>
  <si>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</si>
  <si>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</si>
  <si>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</si>
  <si>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</si>
  <si>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</si>
  <si>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</si>
  <si>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</si>
  <si>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</si>
  <si>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</si>
  <si>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</si>
  <si>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</si>
  <si>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</si>
  <si>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豊川市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</si>
  <si>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</si>
  <si>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</si>
  <si>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</si>
  <si>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</si>
  <si>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</si>
  <si>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</si>
  <si>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</si>
  <si>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</si>
  <si>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</si>
  <si>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</si>
  <si>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</si>
  <si>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</si>
  <si>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</si>
  <si>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</si>
  <si>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</si>
  <si>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</si>
  <si>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令和5年度の給水収益は、前年度と比較し減収となったが、これは、4か月間にわたり水道料金の基本料金を全額減免したことによるものである。経常収支比率は、健全な値を維持しているものの、電気料金を始め、今後の物価高騰次第では更なる減少も想定されるため、費用の削減に向けた効率的な経営をより一層進めていく。
　①経常収支比率は、委託料をはじめとした費用の増加により、前年度を1.47ポイント下回ったが、健全な値を維持している。
　③流動比率は、流動資産のうち現金預金が減少したことなどから前年度を17.06ポイント下回ったものの類似団体平均値を49.89ポイント上回る結果となった。
　④企業債残高対給水収益比率は、企業債の償還が進み、類似団体平均値を大幅に下回りながら順調に推移している。
　⑤料金回収率は、前年度比14.62ポイント減の98.25％となった。事業に必要な費用を給水収益で賄えている状況とされる100％を下回っているが、これは、4か月間にわたり水道料金の基本料金を全額減免したことによるものである。
　⑥給水原価は、委託料をはじめとした費用の増加により、前年度よりも値が上昇している。
　⑦施設利用率は、引続き類似団体平均値よりも良好な値で推移している。
　⑧有収率は、前年度比0.3ポイントの低下となったが、漏水調査を継続して実施し、向上を図る。</t>
    <rPh sb="1" eb="3">
      <t>レイワ</t>
    </rPh>
    <rPh sb="4" eb="6">
      <t>ネンド</t>
    </rPh>
    <rPh sb="7" eb="9">
      <t>キュウスイ</t>
    </rPh>
    <rPh sb="9" eb="11">
      <t>シュウエキ</t>
    </rPh>
    <rPh sb="13" eb="16">
      <t>ゼンネンド</t>
    </rPh>
    <rPh sb="17" eb="19">
      <t>ヒカク</t>
    </rPh>
    <rPh sb="20" eb="22">
      <t>ゲンシュウ</t>
    </rPh>
    <rPh sb="67" eb="69">
      <t>ケイジョウ</t>
    </rPh>
    <rPh sb="69" eb="71">
      <t>シュウシ</t>
    </rPh>
    <rPh sb="71" eb="73">
      <t>ヒリツ</t>
    </rPh>
    <rPh sb="75" eb="77">
      <t>ケンゼン</t>
    </rPh>
    <rPh sb="78" eb="79">
      <t>アタイ</t>
    </rPh>
    <rPh sb="80" eb="82">
      <t>イジ</t>
    </rPh>
    <rPh sb="90" eb="92">
      <t>デンキ</t>
    </rPh>
    <rPh sb="92" eb="94">
      <t>リョウキン</t>
    </rPh>
    <rPh sb="95" eb="96">
      <t>ハジ</t>
    </rPh>
    <rPh sb="98" eb="100">
      <t>コンゴ</t>
    </rPh>
    <rPh sb="101" eb="103">
      <t>ブッカ</t>
    </rPh>
    <rPh sb="103" eb="105">
      <t>コウトウ</t>
    </rPh>
    <rPh sb="105" eb="107">
      <t>シダイ</t>
    </rPh>
    <rPh sb="109" eb="110">
      <t>サラ</t>
    </rPh>
    <rPh sb="112" eb="114">
      <t>ゲンショウ</t>
    </rPh>
    <rPh sb="115" eb="117">
      <t>ソウテイ</t>
    </rPh>
    <rPh sb="123" eb="125">
      <t>ヒヨウ</t>
    </rPh>
    <rPh sb="126" eb="128">
      <t>サクゲン</t>
    </rPh>
    <rPh sb="129" eb="130">
      <t>ム</t>
    </rPh>
    <rPh sb="132" eb="135">
      <t>コウリツテキ</t>
    </rPh>
    <rPh sb="136" eb="138">
      <t>ケイエイ</t>
    </rPh>
    <rPh sb="141" eb="143">
      <t>イッソウ</t>
    </rPh>
    <rPh sb="143" eb="144">
      <t>スス</t>
    </rPh>
    <rPh sb="160" eb="162">
      <t>イタク</t>
    </rPh>
    <rPh sb="162" eb="163">
      <t>リョウ</t>
    </rPh>
    <rPh sb="170" eb="172">
      <t>ヒヨウ</t>
    </rPh>
    <rPh sb="173" eb="175">
      <t>ゾウカ</t>
    </rPh>
    <rPh sb="197" eb="199">
      <t>ケンゼン</t>
    </rPh>
    <rPh sb="200" eb="201">
      <t>アタイ</t>
    </rPh>
    <rPh sb="202" eb="204">
      <t>イジ</t>
    </rPh>
    <rPh sb="218" eb="222">
      <t>リュウドウシサン</t>
    </rPh>
    <rPh sb="225" eb="227">
      <t>ゲンキン</t>
    </rPh>
    <rPh sb="227" eb="229">
      <t>ヨキン</t>
    </rPh>
    <rPh sb="230" eb="232">
      <t>ゲンショウ</t>
    </rPh>
    <rPh sb="240" eb="243">
      <t>ゼンネンド</t>
    </rPh>
    <rPh sb="253" eb="254">
      <t>シタ</t>
    </rPh>
    <rPh sb="277" eb="279">
      <t>ウワマワ</t>
    </rPh>
    <rPh sb="280" eb="282">
      <t>ケッカ</t>
    </rPh>
    <rPh sb="463" eb="465">
      <t>イタク</t>
    </rPh>
    <rPh sb="465" eb="466">
      <t>リョウ</t>
    </rPh>
    <rPh sb="473" eb="475">
      <t>ヒヨウ</t>
    </rPh>
    <rPh sb="476" eb="478">
      <t>ゾウカ</t>
    </rPh>
    <rPh sb="482" eb="485">
      <t>ゼンネンド</t>
    </rPh>
    <rPh sb="488" eb="489">
      <t>アタイ</t>
    </rPh>
    <rPh sb="490" eb="492">
      <t>ジョウショウ</t>
    </rPh>
    <rPh sb="552" eb="554">
      <t>テイカ</t>
    </rPh>
    <rPh sb="565" eb="567">
      <t>ケイゾク</t>
    </rPh>
    <rPh sb="573" eb="575">
      <t>コウジョウ</t>
    </rPh>
    <rPh sb="576" eb="577">
      <t>ハカ</t>
    </rPh>
    <phoneticPr fontId="4"/>
  </si>
  <si>
    <t>　本市の水道施設及び管路整備は、水道事業の中長期的な経営の基本計画である「豊川市水道事業経営戦略」の整備計画に基づき計画的に整備を進めている。
　①有形固定資産減価償却率、②管路経年化率はともに上昇傾向となっており、老朽化した施設及び管路を積極的に更新する必要があると考えている。
　③管路更新率は、前年度を0.12ポイント下回る結果となった。
　これは、資材や労務単価等の上昇に伴い布設単価が上昇していることや基幹管路などの重要管路の更新を重点的に行っていることによるものである。今後も、健全な経営を維持しつつ、継続的かつ計画的に管路の更新事業を進めていく。</t>
    <rPh sb="162" eb="163">
      <t>シタ</t>
    </rPh>
    <rPh sb="165" eb="167">
      <t>ケッカ</t>
    </rPh>
    <phoneticPr fontId="4"/>
  </si>
  <si>
    <t>　令和６年能登半島地震の被災地では、水道施設に甚大な被害が発生した。これを受け、本市も職員を派遣し、応急給水活動を実施したが、被害の大きさに改めて災害対策の重要性を認識したところである。令和５年３月に中間見直しを実施した「豊川市水道事業経営戦略」では、災害に強い水道を造るための目標指標として、基幹管路の耐震適合管路率等を掲げている。本年度は計画の見直し後１年目として、概ね計画どおりの事業を実施することができた。今後も、この「経営戦略」を着実に推進し、災害に強い水道を目指すとともに、経営基盤の強化を図り、市民生活に欠くことのできない重要なライフラインとして、将来にわたり清浄な水道水を安定して提供できるよう努め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</si>
</sst>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0.79</c:v>
                </c:pt>
                <c:pt idx="1">
                  <c:v>0.71</c:v>
                </c:pt>
                <c:pt idx="2">
                  <c:v>0.56000000000000005</c:v>
                </c:pt>
                <c:pt idx="3">
                  <c:v>0.7</c:v>
                </c:pt>
                <c:pt idx="4">
                  <c:v>0.57999999999999996</c:v>
                </c:pt>
              </c:numCache>
            </c:numRef>
          </c:val>
          <c:extLst>
            <c:ext xmlns:c16="http://schemas.microsoft.com/office/drawing/2014/chart" uri="{C3380CC4-5D6E-409C-BE32-E72D297353CC}">
              <c16:uniqueId val="{00000000-41D3-4062-B53A-D3B669C6588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0.69</c:v>
                </c:pt>
                <c:pt idx="2">
                  <c:v>0.69</c:v>
                </c:pt>
                <c:pt idx="3">
                  <c:v>0.67</c:v>
                </c:pt>
                <c:pt idx="4">
                  <c:v>0.61</c:v>
                </c:pt>
              </c:numCache>
            </c:numRef>
          </c:val>
          <c:smooth val="0"/>
          <c:extLst>
            <c:ext xmlns:c16="http://schemas.microsoft.com/office/drawing/2014/chart" uri="{C3380CC4-5D6E-409C-BE32-E72D297353CC}">
              <c16:uniqueId val="{00000001-41D3-4062-B53A-D3B669C6588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66.64</c:v>
                </c:pt>
                <c:pt idx="1">
                  <c:v>67.900000000000006</c:v>
                </c:pt>
                <c:pt idx="2">
                  <c:v>68.3</c:v>
                </c:pt>
                <c:pt idx="3">
                  <c:v>67.52</c:v>
                </c:pt>
                <c:pt idx="4">
                  <c:v>66.84</c:v>
                </c:pt>
              </c:numCache>
            </c:numRef>
          </c:val>
          <c:extLst>
            <c:ext xmlns:c16="http://schemas.microsoft.com/office/drawing/2014/chart" uri="{C3380CC4-5D6E-409C-BE32-E72D297353CC}">
              <c16:uniqueId val="{00000000-9480-4DC8-89EB-CF8FCFBD01B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61.71</c:v>
                </c:pt>
                <c:pt idx="1">
                  <c:v>63.12</c:v>
                </c:pt>
                <c:pt idx="2">
                  <c:v>62.57</c:v>
                </c:pt>
                <c:pt idx="3">
                  <c:v>61.56</c:v>
                </c:pt>
                <c:pt idx="4">
                  <c:v>60.84</c:v>
                </c:pt>
              </c:numCache>
            </c:numRef>
          </c:val>
          <c:smooth val="0"/>
          <c:extLst>
            <c:ext xmlns:c16="http://schemas.microsoft.com/office/drawing/2014/chart" uri="{C3380CC4-5D6E-409C-BE32-E72D297353CC}">
              <c16:uniqueId val="{00000001-9480-4DC8-89EB-CF8FCFBD01B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92.27</c:v>
                </c:pt>
                <c:pt idx="1">
                  <c:v>92.27</c:v>
                </c:pt>
                <c:pt idx="2">
                  <c:v>92.29</c:v>
                </c:pt>
                <c:pt idx="3">
                  <c:v>92.3</c:v>
                </c:pt>
                <c:pt idx="4">
                  <c:v>92</c:v>
                </c:pt>
              </c:numCache>
            </c:numRef>
          </c:val>
          <c:extLst>
            <c:ext xmlns:c16="http://schemas.microsoft.com/office/drawing/2014/chart" uri="{C3380CC4-5D6E-409C-BE32-E72D297353CC}">
              <c16:uniqueId val="{00000000-9FE2-44BA-ACEA-4ED6D804333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90.03</c:v>
                </c:pt>
                <c:pt idx="1">
                  <c:v>90.09</c:v>
                </c:pt>
                <c:pt idx="2">
                  <c:v>90.21</c:v>
                </c:pt>
                <c:pt idx="3">
                  <c:v>90.11</c:v>
                </c:pt>
                <c:pt idx="4">
                  <c:v>89.73</c:v>
                </c:pt>
              </c:numCache>
            </c:numRef>
          </c:val>
          <c:smooth val="0"/>
          <c:extLst>
            <c:ext xmlns:c16="http://schemas.microsoft.com/office/drawing/2014/chart" uri="{C3380CC4-5D6E-409C-BE32-E72D297353CC}">
              <c16:uniqueId val="{00000001-9FE2-44BA-ACEA-4ED6D804333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120.14</c:v>
                </c:pt>
                <c:pt idx="1">
                  <c:v>121.14</c:v>
                </c:pt>
                <c:pt idx="2">
                  <c:v>119.52</c:v>
                </c:pt>
                <c:pt idx="3">
                  <c:v>115.4</c:v>
                </c:pt>
                <c:pt idx="4">
                  <c:v>113.93</c:v>
                </c:pt>
              </c:numCache>
            </c:numRef>
          </c:val>
          <c:extLst>
            <c:ext xmlns:c16="http://schemas.microsoft.com/office/drawing/2014/chart" uri="{C3380CC4-5D6E-409C-BE32-E72D297353CC}">
              <c16:uniqueId val="{00000000-E517-4AB0-9199-B1FB0FDF637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113.35</c:v>
                </c:pt>
                <c:pt idx="1">
                  <c:v>112.36</c:v>
                </c:pt>
                <c:pt idx="2">
                  <c:v>112.26</c:v>
                </c:pt>
                <c:pt idx="3">
                  <c:v>110.04</c:v>
                </c:pt>
                <c:pt idx="4">
                  <c:v>109.67</c:v>
                </c:pt>
              </c:numCache>
            </c:numRef>
          </c:val>
          <c:smooth val="0"/>
          <c:extLst>
            <c:ext xmlns:c16="http://schemas.microsoft.com/office/drawing/2014/chart" uri="{C3380CC4-5D6E-409C-BE32-E72D297353CC}">
              <c16:uniqueId val="{00000001-E517-4AB0-9199-B1FB0FDF637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47.51</c:v>
                </c:pt>
                <c:pt idx="1">
                  <c:v>48.38</c:v>
                </c:pt>
                <c:pt idx="2">
                  <c:v>49.25</c:v>
                </c:pt>
                <c:pt idx="3">
                  <c:v>49.96</c:v>
                </c:pt>
                <c:pt idx="4">
                  <c:v>50.62</c:v>
                </c:pt>
              </c:numCache>
            </c:numRef>
          </c:val>
          <c:extLst>
            <c:ext xmlns:c16="http://schemas.microsoft.com/office/drawing/2014/chart" uri="{C3380CC4-5D6E-409C-BE32-E72D297353CC}">
              <c16:uniqueId val="{00000000-F110-4965-B37B-86DF9D59F6E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49.6</c:v>
                </c:pt>
                <c:pt idx="1">
                  <c:v>50.31</c:v>
                </c:pt>
                <c:pt idx="2">
                  <c:v>50.74</c:v>
                </c:pt>
                <c:pt idx="3">
                  <c:v>51.49</c:v>
                </c:pt>
                <c:pt idx="4">
                  <c:v>51.94</c:v>
                </c:pt>
              </c:numCache>
            </c:numRef>
          </c:val>
          <c:smooth val="0"/>
          <c:extLst>
            <c:ext xmlns:c16="http://schemas.microsoft.com/office/drawing/2014/chart" uri="{C3380CC4-5D6E-409C-BE32-E72D297353CC}">
              <c16:uniqueId val="{00000001-F110-4965-B37B-86DF9D59F6E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20.84</c:v>
                </c:pt>
                <c:pt idx="1">
                  <c:v>22.56</c:v>
                </c:pt>
                <c:pt idx="2">
                  <c:v>24.09</c:v>
                </c:pt>
                <c:pt idx="3">
                  <c:v>25.51</c:v>
                </c:pt>
                <c:pt idx="4">
                  <c:v>27.23</c:v>
                </c:pt>
              </c:numCache>
            </c:numRef>
          </c:val>
          <c:extLst>
            <c:ext xmlns:c16="http://schemas.microsoft.com/office/drawing/2014/chart" uri="{C3380CC4-5D6E-409C-BE32-E72D297353CC}">
              <c16:uniqueId val="{00000000-D519-4C38-BE00-76EBDED41A9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20.49</c:v>
                </c:pt>
                <c:pt idx="1">
                  <c:v>21.34</c:v>
                </c:pt>
                <c:pt idx="2">
                  <c:v>23.27</c:v>
                </c:pt>
                <c:pt idx="3">
                  <c:v>25.18</c:v>
                </c:pt>
                <c:pt idx="4">
                  <c:v>26.52</c:v>
                </c:pt>
              </c:numCache>
            </c:numRef>
          </c:val>
          <c:smooth val="0"/>
          <c:extLst>
            <c:ext xmlns:c16="http://schemas.microsoft.com/office/drawing/2014/chart" uri="{C3380CC4-5D6E-409C-BE32-E72D297353CC}">
              <c16:uniqueId val="{00000001-D519-4C38-BE00-76EBDED41A9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00C-4FE5-973E-5E5BAF90D9F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0.51</c:v>
                </c:pt>
                <c:pt idx="1">
                  <c:v>0.28999999999999998</c:v>
                </c:pt>
                <c:pt idx="2">
                  <c:v>0.25</c:v>
                </c:pt>
                <c:pt idx="3">
                  <c:v>0.13</c:v>
                </c:pt>
                <c:pt idx="4" formatCode="#,##0.00;&quot;△&quot;#,##0.00">
                  <c:v>0</c:v>
                </c:pt>
              </c:numCache>
            </c:numRef>
          </c:val>
          <c:smooth val="0"/>
          <c:extLst>
            <c:ext xmlns:c16="http://schemas.microsoft.com/office/drawing/2014/chart" uri="{C3380CC4-5D6E-409C-BE32-E72D297353CC}">
              <c16:uniqueId val="{00000001-A00C-4FE5-973E-5E5BAF90D9F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269.19</c:v>
                </c:pt>
                <c:pt idx="1">
                  <c:v>292.62</c:v>
                </c:pt>
                <c:pt idx="2">
                  <c:v>330.5</c:v>
                </c:pt>
                <c:pt idx="3">
                  <c:v>356.39</c:v>
                </c:pt>
                <c:pt idx="4">
                  <c:v>339.33</c:v>
                </c:pt>
              </c:numCache>
            </c:numRef>
          </c:val>
          <c:extLst>
            <c:ext xmlns:c16="http://schemas.microsoft.com/office/drawing/2014/chart" uri="{C3380CC4-5D6E-409C-BE32-E72D297353CC}">
              <c16:uniqueId val="{00000000-5D03-4B6C-8C34-9684B3412C7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309.10000000000002</c:v>
                </c:pt>
                <c:pt idx="1">
                  <c:v>306.08</c:v>
                </c:pt>
                <c:pt idx="2">
                  <c:v>306.14999999999998</c:v>
                </c:pt>
                <c:pt idx="3">
                  <c:v>297.54000000000002</c:v>
                </c:pt>
                <c:pt idx="4">
                  <c:v>289.44</c:v>
                </c:pt>
              </c:numCache>
            </c:numRef>
          </c:val>
          <c:smooth val="0"/>
          <c:extLst>
            <c:ext xmlns:c16="http://schemas.microsoft.com/office/drawing/2014/chart" uri="{C3380CC4-5D6E-409C-BE32-E72D297353CC}">
              <c16:uniqueId val="{00000001-5D03-4B6C-8C34-9684B3412C7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76.44</c:v>
                </c:pt>
                <c:pt idx="1">
                  <c:v>66.64</c:v>
                </c:pt>
                <c:pt idx="2">
                  <c:v>56.79</c:v>
                </c:pt>
                <c:pt idx="3">
                  <c:v>48.17</c:v>
                </c:pt>
                <c:pt idx="4">
                  <c:v>44.7</c:v>
                </c:pt>
              </c:numCache>
            </c:numRef>
          </c:val>
          <c:extLst>
            <c:ext xmlns:c16="http://schemas.microsoft.com/office/drawing/2014/chart" uri="{C3380CC4-5D6E-409C-BE32-E72D297353CC}">
              <c16:uniqueId val="{00000000-2D23-4C38-80BB-3FCF423D3C4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290.42</c:v>
                </c:pt>
                <c:pt idx="1">
                  <c:v>294.66000000000003</c:v>
                </c:pt>
                <c:pt idx="2">
                  <c:v>285.27</c:v>
                </c:pt>
                <c:pt idx="3">
                  <c:v>294.73</c:v>
                </c:pt>
                <c:pt idx="4">
                  <c:v>301.23</c:v>
                </c:pt>
              </c:numCache>
            </c:numRef>
          </c:val>
          <c:smooth val="0"/>
          <c:extLst>
            <c:ext xmlns:c16="http://schemas.microsoft.com/office/drawing/2014/chart" uri="{C3380CC4-5D6E-409C-BE32-E72D297353CC}">
              <c16:uniqueId val="{00000001-2D23-4C38-80BB-3FCF423D3C4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117.98</c:v>
                </c:pt>
                <c:pt idx="1">
                  <c:v>119.44</c:v>
                </c:pt>
                <c:pt idx="2">
                  <c:v>117.89</c:v>
                </c:pt>
                <c:pt idx="3">
                  <c:v>112.87</c:v>
                </c:pt>
                <c:pt idx="4">
                  <c:v>98.25</c:v>
                </c:pt>
              </c:numCache>
            </c:numRef>
          </c:val>
          <c:extLst>
            <c:ext xmlns:c16="http://schemas.microsoft.com/office/drawing/2014/chart" uri="{C3380CC4-5D6E-409C-BE32-E72D297353CC}">
              <c16:uniqueId val="{00000000-8943-4FAE-9B54-0567FE26A68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106.11</c:v>
                </c:pt>
                <c:pt idx="1">
                  <c:v>103.75</c:v>
                </c:pt>
                <c:pt idx="2">
                  <c:v>105.3</c:v>
                </c:pt>
                <c:pt idx="3">
                  <c:v>99.41</c:v>
                </c:pt>
                <c:pt idx="4">
                  <c:v>101.11</c:v>
                </c:pt>
              </c:numCache>
            </c:numRef>
          </c:val>
          <c:smooth val="0"/>
          <c:extLst>
            <c:ext xmlns:c16="http://schemas.microsoft.com/office/drawing/2014/chart" uri="{C3380CC4-5D6E-409C-BE32-E72D297353CC}">
              <c16:uniqueId val="{00000001-8943-4FAE-9B54-0567FE26A68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126.32</c:v>
                </c:pt>
                <c:pt idx="1">
                  <c:v>123.88</c:v>
                </c:pt>
                <c:pt idx="2">
                  <c:v>126.23</c:v>
                </c:pt>
                <c:pt idx="3">
                  <c:v>132.49</c:v>
                </c:pt>
                <c:pt idx="4">
                  <c:v>136.59</c:v>
                </c:pt>
              </c:numCache>
            </c:numRef>
          </c:val>
          <c:extLst>
            <c:ext xmlns:c16="http://schemas.microsoft.com/office/drawing/2014/chart" uri="{C3380CC4-5D6E-409C-BE32-E72D297353CC}">
              <c16:uniqueId val="{00000000-C6D8-48DD-9D39-DC1D368606C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161.03</c:v>
                </c:pt>
                <c:pt idx="1">
                  <c:v>159.93</c:v>
                </c:pt>
                <c:pt idx="2">
                  <c:v>162.77000000000001</c:v>
                </c:pt>
                <c:pt idx="3">
                  <c:v>170.87</c:v>
                </c:pt>
                <c:pt idx="4">
                  <c:v>171.09</c:v>
                </c:pt>
              </c:numCache>
            </c:numRef>
          </c:val>
          <c:smooth val="0"/>
          <c:extLst>
            <c:ext xmlns:c16="http://schemas.microsoft.com/office/drawing/2014/chart" uri="{C3380CC4-5D6E-409C-BE32-E72D297353CC}">
              <c16:uniqueId val="{00000001-C6D8-48DD-9D39-DC1D368606C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愛知県　豊川市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A2</v>
      </c>
      <c r="X8" s="43"/>
      <c r="Y8" s="43"/>
      <c r="Z8" s="43"/>
      <c r="AA8" s="43"/>
      <c r="AB8" s="43"/>
      <c r="AC8" s="43"/>
      <c r="AD8" s="43" t="str">
        <f>データ!$M$6</f>
        <v>非設置</v>
      </c>
      <c r="AE8" s="43"/>
      <c r="AF8" s="43"/>
      <c r="AG8" s="43"/>
      <c r="AH8" s="43"/>
      <c r="AI8" s="43"/>
      <c r="AJ8" s="43"/>
      <c r="AK8" s="2"/>
      <c r="AL8" s="44">
        <f>データ!$R$6</f>
        <v>186376</v>
      </c>
      <c r="AM8" s="44"/>
      <c r="AN8" s="44"/>
      <c r="AO8" s="44"/>
      <c r="AP8" s="44"/>
      <c r="AQ8" s="44"/>
      <c r="AR8" s="44"/>
      <c r="AS8" s="44"/>
      <c r="AT8" s="45">
        <f>データ!$S$6</f>
        <v>161.13999999999999</v>
      </c>
      <c r="AU8" s="46"/>
      <c r="AV8" s="46"/>
      <c r="AW8" s="46"/>
      <c r="AX8" s="46"/>
      <c r="AY8" s="46"/>
      <c r="AZ8" s="46"/>
      <c r="BA8" s="46"/>
      <c r="BB8" s="47">
        <f>データ!$T$6</f>
        <v>1156.6099999999999</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93.22</v>
      </c>
      <c r="J10" s="46"/>
      <c r="K10" s="46"/>
      <c r="L10" s="46"/>
      <c r="M10" s="46"/>
      <c r="N10" s="46"/>
      <c r="O10" s="80"/>
      <c r="P10" s="47">
        <f>データ!$P$6</f>
        <v>99.8</v>
      </c>
      <c r="Q10" s="47"/>
      <c r="R10" s="47"/>
      <c r="S10" s="47"/>
      <c r="T10" s="47"/>
      <c r="U10" s="47"/>
      <c r="V10" s="47"/>
      <c r="W10" s="44">
        <f>データ!$Q$6</f>
        <v>2200</v>
      </c>
      <c r="X10" s="44"/>
      <c r="Y10" s="44"/>
      <c r="Z10" s="44"/>
      <c r="AA10" s="44"/>
      <c r="AB10" s="44"/>
      <c r="AC10" s="44"/>
      <c r="AD10" s="2"/>
      <c r="AE10" s="2"/>
      <c r="AF10" s="2"/>
      <c r="AG10" s="2"/>
      <c r="AH10" s="2"/>
      <c r="AI10" s="2"/>
      <c r="AJ10" s="2"/>
      <c r="AK10" s="2"/>
      <c r="AL10" s="44">
        <f>データ!$U$6</f>
        <v>185694</v>
      </c>
      <c r="AM10" s="44"/>
      <c r="AN10" s="44"/>
      <c r="AO10" s="44"/>
      <c r="AP10" s="44"/>
      <c r="AQ10" s="44"/>
      <c r="AR10" s="44"/>
      <c r="AS10" s="44"/>
      <c r="AT10" s="45">
        <f>データ!$V$6</f>
        <v>113.69</v>
      </c>
      <c r="AU10" s="46"/>
      <c r="AV10" s="46"/>
      <c r="AW10" s="46"/>
      <c r="AX10" s="46"/>
      <c r="AY10" s="46"/>
      <c r="AZ10" s="46"/>
      <c r="BA10" s="46"/>
      <c r="BB10" s="47">
        <f>データ!$W$6</f>
        <v>1633.34</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109</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110</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VIPZhpQA8MHeGJJEYX5lUugrdvzTDEz4Q9iahkaXJTiGh6/rYE59knBTXYGoVhhshvMY5dkRN/yjJvDKmRtetA==" saltValue="vrIQvwyf81FjhEpeIBnte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27</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52</v>
      </c>
      <c r="B4" s="17"/>
      <c r="C4" s="17"/>
      <c r="D4" s="17"/>
      <c r="E4" s="17"/>
      <c r="F4" s="17"/>
      <c r="G4" s="17"/>
      <c r="H4" s="85"/>
      <c r="I4" s="86"/>
      <c r="J4" s="86"/>
      <c r="K4" s="86"/>
      <c r="L4" s="86"/>
      <c r="M4" s="86"/>
      <c r="N4" s="86"/>
      <c r="O4" s="86"/>
      <c r="P4" s="86"/>
      <c r="Q4" s="86"/>
      <c r="R4" s="86"/>
      <c r="S4" s="86"/>
      <c r="T4" s="86"/>
      <c r="U4" s="86"/>
      <c r="V4" s="86"/>
      <c r="W4" s="87"/>
      <c r="X4" s="81" t="s">
        <v>53</v>
      </c>
      <c r="Y4" s="81"/>
      <c r="Z4" s="81"/>
      <c r="AA4" s="81"/>
      <c r="AB4" s="81"/>
      <c r="AC4" s="81"/>
      <c r="AD4" s="81"/>
      <c r="AE4" s="81"/>
      <c r="AF4" s="81"/>
      <c r="AG4" s="81"/>
      <c r="AH4" s="81"/>
      <c r="AI4" s="81" t="s">
        <v>54</v>
      </c>
      <c r="AJ4" s="81"/>
      <c r="AK4" s="81"/>
      <c r="AL4" s="81"/>
      <c r="AM4" s="81"/>
      <c r="AN4" s="81"/>
      <c r="AO4" s="81"/>
      <c r="AP4" s="81"/>
      <c r="AQ4" s="81"/>
      <c r="AR4" s="81"/>
      <c r="AS4" s="81"/>
      <c r="AT4" s="81" t="s">
        <v>55</v>
      </c>
      <c r="AU4" s="81"/>
      <c r="AV4" s="81"/>
      <c r="AW4" s="81"/>
      <c r="AX4" s="81"/>
      <c r="AY4" s="81"/>
      <c r="AZ4" s="81"/>
      <c r="BA4" s="81"/>
      <c r="BB4" s="81"/>
      <c r="BC4" s="81"/>
      <c r="BD4" s="81"/>
      <c r="BE4" s="81" t="s">
        <v>56</v>
      </c>
      <c r="BF4" s="81"/>
      <c r="BG4" s="81"/>
      <c r="BH4" s="81"/>
      <c r="BI4" s="81"/>
      <c r="BJ4" s="81"/>
      <c r="BK4" s="81"/>
      <c r="BL4" s="81"/>
      <c r="BM4" s="81"/>
      <c r="BN4" s="81"/>
      <c r="BO4" s="81"/>
      <c r="BP4" s="81" t="s">
        <v>57</v>
      </c>
      <c r="BQ4" s="81"/>
      <c r="BR4" s="81"/>
      <c r="BS4" s="81"/>
      <c r="BT4" s="81"/>
      <c r="BU4" s="81"/>
      <c r="BV4" s="81"/>
      <c r="BW4" s="81"/>
      <c r="BX4" s="81"/>
      <c r="BY4" s="81"/>
      <c r="BZ4" s="81"/>
      <c r="CA4" s="81" t="s">
        <v>58</v>
      </c>
      <c r="CB4" s="81"/>
      <c r="CC4" s="81"/>
      <c r="CD4" s="81"/>
      <c r="CE4" s="81"/>
      <c r="CF4" s="81"/>
      <c r="CG4" s="81"/>
      <c r="CH4" s="81"/>
      <c r="CI4" s="81"/>
      <c r="CJ4" s="81"/>
      <c r="CK4" s="81"/>
      <c r="CL4" s="81" t="s">
        <v>59</v>
      </c>
      <c r="CM4" s="81"/>
      <c r="CN4" s="81"/>
      <c r="CO4" s="81"/>
      <c r="CP4" s="81"/>
      <c r="CQ4" s="81"/>
      <c r="CR4" s="81"/>
      <c r="CS4" s="81"/>
      <c r="CT4" s="81"/>
      <c r="CU4" s="81"/>
      <c r="CV4" s="81"/>
      <c r="CW4" s="81" t="s">
        <v>60</v>
      </c>
      <c r="CX4" s="81"/>
      <c r="CY4" s="81"/>
      <c r="CZ4" s="81"/>
      <c r="DA4" s="81"/>
      <c r="DB4" s="81"/>
      <c r="DC4" s="81"/>
      <c r="DD4" s="81"/>
      <c r="DE4" s="81"/>
      <c r="DF4" s="81"/>
      <c r="DG4" s="81"/>
      <c r="DH4" s="81" t="s">
        <v>61</v>
      </c>
      <c r="DI4" s="81"/>
      <c r="DJ4" s="81"/>
      <c r="DK4" s="81"/>
      <c r="DL4" s="81"/>
      <c r="DM4" s="81"/>
      <c r="DN4" s="81"/>
      <c r="DO4" s="81"/>
      <c r="DP4" s="81"/>
      <c r="DQ4" s="81"/>
      <c r="DR4" s="81"/>
      <c r="DS4" s="81" t="s">
        <v>62</v>
      </c>
      <c r="DT4" s="81"/>
      <c r="DU4" s="81"/>
      <c r="DV4" s="81"/>
      <c r="DW4" s="81"/>
      <c r="DX4" s="81"/>
      <c r="DY4" s="81"/>
      <c r="DZ4" s="81"/>
      <c r="EA4" s="81"/>
      <c r="EB4" s="81"/>
      <c r="EC4" s="81"/>
      <c r="ED4" s="81" t="s">
        <v>63</v>
      </c>
      <c r="EE4" s="81"/>
      <c r="EF4" s="81"/>
      <c r="EG4" s="81"/>
      <c r="EH4" s="81"/>
      <c r="EI4" s="81"/>
      <c r="EJ4" s="81"/>
      <c r="EK4" s="81"/>
      <c r="EL4" s="81"/>
      <c r="EM4" s="81"/>
      <c r="EN4" s="81"/>
    </row>
    <row r="5" spans="1:144" x14ac:dyDescent="0.2">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2">
      <c r="A6" s="15" t="s">
        <v>91</v>
      </c>
      <c r="B6" s="20">
        <f>B7</f>
        <v>2023</v>
      </c>
      <c r="C6" s="20">
        <f t="shared" ref="C6:W6" si="3">C7</f>
        <v>232076</v>
      </c>
      <c r="D6" s="20">
        <f t="shared" si="3"/>
        <v>46</v>
      </c>
      <c r="E6" s="20">
        <f t="shared" si="3"/>
        <v>1</v>
      </c>
      <c r="F6" s="20">
        <f t="shared" si="3"/>
        <v>0</v>
      </c>
      <c r="G6" s="20">
        <f t="shared" si="3"/>
        <v>1</v>
      </c>
      <c r="H6" s="20" t="str">
        <f t="shared" si="3"/>
        <v>愛知県　豊川市</v>
      </c>
      <c r="I6" s="20" t="str">
        <f t="shared" si="3"/>
        <v>法適用</v>
      </c>
      <c r="J6" s="20" t="str">
        <f t="shared" si="3"/>
        <v>水道事業</v>
      </c>
      <c r="K6" s="20" t="str">
        <f t="shared" si="3"/>
        <v>末端給水事業</v>
      </c>
      <c r="L6" s="20" t="str">
        <f t="shared" si="3"/>
        <v>A2</v>
      </c>
      <c r="M6" s="20" t="str">
        <f t="shared" si="3"/>
        <v>非設置</v>
      </c>
      <c r="N6" s="21" t="str">
        <f t="shared" si="3"/>
        <v>-</v>
      </c>
      <c r="O6" s="21">
        <f t="shared" si="3"/>
        <v>93.22</v>
      </c>
      <c r="P6" s="21">
        <f t="shared" si="3"/>
        <v>99.8</v>
      </c>
      <c r="Q6" s="21">
        <f t="shared" si="3"/>
        <v>2200</v>
      </c>
      <c r="R6" s="21">
        <f t="shared" si="3"/>
        <v>186376</v>
      </c>
      <c r="S6" s="21">
        <f t="shared" si="3"/>
        <v>161.13999999999999</v>
      </c>
      <c r="T6" s="21">
        <f t="shared" si="3"/>
        <v>1156.6099999999999</v>
      </c>
      <c r="U6" s="21">
        <f t="shared" si="3"/>
        <v>185694</v>
      </c>
      <c r="V6" s="21">
        <f t="shared" si="3"/>
        <v>113.69</v>
      </c>
      <c r="W6" s="21">
        <f t="shared" si="3"/>
        <v>1633.34</v>
      </c>
      <c r="X6" s="22">
        <f>IF(X7="",NA(),X7)</f>
        <v>120.14</v>
      </c>
      <c r="Y6" s="22">
        <f t="shared" ref="Y6:AG6" si="4">IF(Y7="",NA(),Y7)</f>
        <v>121.14</v>
      </c>
      <c r="Z6" s="22">
        <f t="shared" si="4"/>
        <v>119.52</v>
      </c>
      <c r="AA6" s="22">
        <f t="shared" si="4"/>
        <v>115.4</v>
      </c>
      <c r="AB6" s="22">
        <f t="shared" si="4"/>
        <v>113.93</v>
      </c>
      <c r="AC6" s="22">
        <f t="shared" si="4"/>
        <v>113.35</v>
      </c>
      <c r="AD6" s="22">
        <f t="shared" si="4"/>
        <v>112.36</v>
      </c>
      <c r="AE6" s="22">
        <f t="shared" si="4"/>
        <v>112.26</v>
      </c>
      <c r="AF6" s="22">
        <f t="shared" si="4"/>
        <v>110.04</v>
      </c>
      <c r="AG6" s="22">
        <f t="shared" si="4"/>
        <v>109.67</v>
      </c>
      <c r="AH6" s="21" t="str">
        <f>IF(AH7="","",IF(AH7="-","【-】","【"&amp;SUBSTITUTE(TEXT(AH7,"#,##0.00"),"-","△")&amp;"】"))</f>
        <v>【108.24】</v>
      </c>
      <c r="AI6" s="21">
        <f>IF(AI7="",NA(),AI7)</f>
        <v>0</v>
      </c>
      <c r="AJ6" s="21">
        <f t="shared" ref="AJ6:AR6" si="5">IF(AJ7="",NA(),AJ7)</f>
        <v>0</v>
      </c>
      <c r="AK6" s="21">
        <f t="shared" si="5"/>
        <v>0</v>
      </c>
      <c r="AL6" s="21">
        <f t="shared" si="5"/>
        <v>0</v>
      </c>
      <c r="AM6" s="21">
        <f t="shared" si="5"/>
        <v>0</v>
      </c>
      <c r="AN6" s="22">
        <f t="shared" si="5"/>
        <v>0.51</v>
      </c>
      <c r="AO6" s="22">
        <f t="shared" si="5"/>
        <v>0.28999999999999998</v>
      </c>
      <c r="AP6" s="22">
        <f t="shared" si="5"/>
        <v>0.25</v>
      </c>
      <c r="AQ6" s="22">
        <f t="shared" si="5"/>
        <v>0.13</v>
      </c>
      <c r="AR6" s="21">
        <f t="shared" si="5"/>
        <v>0</v>
      </c>
      <c r="AS6" s="21" t="str">
        <f>IF(AS7="","",IF(AS7="-","【-】","【"&amp;SUBSTITUTE(TEXT(AS7,"#,##0.00"),"-","△")&amp;"】"))</f>
        <v>【1.50】</v>
      </c>
      <c r="AT6" s="22">
        <f>IF(AT7="",NA(),AT7)</f>
        <v>269.19</v>
      </c>
      <c r="AU6" s="22">
        <f t="shared" ref="AU6:BC6" si="6">IF(AU7="",NA(),AU7)</f>
        <v>292.62</v>
      </c>
      <c r="AV6" s="22">
        <f t="shared" si="6"/>
        <v>330.5</v>
      </c>
      <c r="AW6" s="22">
        <f t="shared" si="6"/>
        <v>356.39</v>
      </c>
      <c r="AX6" s="22">
        <f t="shared" si="6"/>
        <v>339.33</v>
      </c>
      <c r="AY6" s="22">
        <f t="shared" si="6"/>
        <v>309.10000000000002</v>
      </c>
      <c r="AZ6" s="22">
        <f t="shared" si="6"/>
        <v>306.08</v>
      </c>
      <c r="BA6" s="22">
        <f t="shared" si="6"/>
        <v>306.14999999999998</v>
      </c>
      <c r="BB6" s="22">
        <f t="shared" si="6"/>
        <v>297.54000000000002</v>
      </c>
      <c r="BC6" s="22">
        <f t="shared" si="6"/>
        <v>289.44</v>
      </c>
      <c r="BD6" s="21" t="str">
        <f>IF(BD7="","",IF(BD7="-","【-】","【"&amp;SUBSTITUTE(TEXT(BD7,"#,##0.00"),"-","△")&amp;"】"))</f>
        <v>【243.36】</v>
      </c>
      <c r="BE6" s="22">
        <f>IF(BE7="",NA(),BE7)</f>
        <v>76.44</v>
      </c>
      <c r="BF6" s="22">
        <f t="shared" ref="BF6:BN6" si="7">IF(BF7="",NA(),BF7)</f>
        <v>66.64</v>
      </c>
      <c r="BG6" s="22">
        <f t="shared" si="7"/>
        <v>56.79</v>
      </c>
      <c r="BH6" s="22">
        <f t="shared" si="7"/>
        <v>48.17</v>
      </c>
      <c r="BI6" s="22">
        <f t="shared" si="7"/>
        <v>44.7</v>
      </c>
      <c r="BJ6" s="22">
        <f t="shared" si="7"/>
        <v>290.42</v>
      </c>
      <c r="BK6" s="22">
        <f t="shared" si="7"/>
        <v>294.66000000000003</v>
      </c>
      <c r="BL6" s="22">
        <f t="shared" si="7"/>
        <v>285.27</v>
      </c>
      <c r="BM6" s="22">
        <f t="shared" si="7"/>
        <v>294.73</v>
      </c>
      <c r="BN6" s="22">
        <f t="shared" si="7"/>
        <v>301.23</v>
      </c>
      <c r="BO6" s="21" t="str">
        <f>IF(BO7="","",IF(BO7="-","【-】","【"&amp;SUBSTITUTE(TEXT(BO7,"#,##0.00"),"-","△")&amp;"】"))</f>
        <v>【265.93】</v>
      </c>
      <c r="BP6" s="22">
        <f>IF(BP7="",NA(),BP7)</f>
        <v>117.98</v>
      </c>
      <c r="BQ6" s="22">
        <f t="shared" ref="BQ6:BY6" si="8">IF(BQ7="",NA(),BQ7)</f>
        <v>119.44</v>
      </c>
      <c r="BR6" s="22">
        <f t="shared" si="8"/>
        <v>117.89</v>
      </c>
      <c r="BS6" s="22">
        <f t="shared" si="8"/>
        <v>112.87</v>
      </c>
      <c r="BT6" s="22">
        <f t="shared" si="8"/>
        <v>98.25</v>
      </c>
      <c r="BU6" s="22">
        <f t="shared" si="8"/>
        <v>106.11</v>
      </c>
      <c r="BV6" s="22">
        <f t="shared" si="8"/>
        <v>103.75</v>
      </c>
      <c r="BW6" s="22">
        <f t="shared" si="8"/>
        <v>105.3</v>
      </c>
      <c r="BX6" s="22">
        <f t="shared" si="8"/>
        <v>99.41</v>
      </c>
      <c r="BY6" s="22">
        <f t="shared" si="8"/>
        <v>101.11</v>
      </c>
      <c r="BZ6" s="21" t="str">
        <f>IF(BZ7="","",IF(BZ7="-","【-】","【"&amp;SUBSTITUTE(TEXT(BZ7,"#,##0.00"),"-","△")&amp;"】"))</f>
        <v>【97.82】</v>
      </c>
      <c r="CA6" s="22">
        <f>IF(CA7="",NA(),CA7)</f>
        <v>126.32</v>
      </c>
      <c r="CB6" s="22">
        <f t="shared" ref="CB6:CJ6" si="9">IF(CB7="",NA(),CB7)</f>
        <v>123.88</v>
      </c>
      <c r="CC6" s="22">
        <f t="shared" si="9"/>
        <v>126.23</v>
      </c>
      <c r="CD6" s="22">
        <f t="shared" si="9"/>
        <v>132.49</v>
      </c>
      <c r="CE6" s="22">
        <f t="shared" si="9"/>
        <v>136.59</v>
      </c>
      <c r="CF6" s="22">
        <f t="shared" si="9"/>
        <v>161.03</v>
      </c>
      <c r="CG6" s="22">
        <f t="shared" si="9"/>
        <v>159.93</v>
      </c>
      <c r="CH6" s="22">
        <f t="shared" si="9"/>
        <v>162.77000000000001</v>
      </c>
      <c r="CI6" s="22">
        <f t="shared" si="9"/>
        <v>170.87</v>
      </c>
      <c r="CJ6" s="22">
        <f t="shared" si="9"/>
        <v>171.09</v>
      </c>
      <c r="CK6" s="21" t="str">
        <f>IF(CK7="","",IF(CK7="-","【-】","【"&amp;SUBSTITUTE(TEXT(CK7,"#,##0.00"),"-","△")&amp;"】"))</f>
        <v>【177.56】</v>
      </c>
      <c r="CL6" s="22">
        <f>IF(CL7="",NA(),CL7)</f>
        <v>66.64</v>
      </c>
      <c r="CM6" s="22">
        <f t="shared" ref="CM6:CU6" si="10">IF(CM7="",NA(),CM7)</f>
        <v>67.900000000000006</v>
      </c>
      <c r="CN6" s="22">
        <f t="shared" si="10"/>
        <v>68.3</v>
      </c>
      <c r="CO6" s="22">
        <f t="shared" si="10"/>
        <v>67.52</v>
      </c>
      <c r="CP6" s="22">
        <f t="shared" si="10"/>
        <v>66.84</v>
      </c>
      <c r="CQ6" s="22">
        <f t="shared" si="10"/>
        <v>61.71</v>
      </c>
      <c r="CR6" s="22">
        <f t="shared" si="10"/>
        <v>63.12</v>
      </c>
      <c r="CS6" s="22">
        <f t="shared" si="10"/>
        <v>62.57</v>
      </c>
      <c r="CT6" s="22">
        <f t="shared" si="10"/>
        <v>61.56</v>
      </c>
      <c r="CU6" s="22">
        <f t="shared" si="10"/>
        <v>60.84</v>
      </c>
      <c r="CV6" s="21" t="str">
        <f>IF(CV7="","",IF(CV7="-","【-】","【"&amp;SUBSTITUTE(TEXT(CV7,"#,##0.00"),"-","△")&amp;"】"))</f>
        <v>【59.81】</v>
      </c>
      <c r="CW6" s="22">
        <f>IF(CW7="",NA(),CW7)</f>
        <v>92.27</v>
      </c>
      <c r="CX6" s="22">
        <f t="shared" ref="CX6:DF6" si="11">IF(CX7="",NA(),CX7)</f>
        <v>92.27</v>
      </c>
      <c r="CY6" s="22">
        <f t="shared" si="11"/>
        <v>92.29</v>
      </c>
      <c r="CZ6" s="22">
        <f t="shared" si="11"/>
        <v>92.3</v>
      </c>
      <c r="DA6" s="22">
        <f t="shared" si="11"/>
        <v>92</v>
      </c>
      <c r="DB6" s="22">
        <f t="shared" si="11"/>
        <v>90.03</v>
      </c>
      <c r="DC6" s="22">
        <f t="shared" si="11"/>
        <v>90.09</v>
      </c>
      <c r="DD6" s="22">
        <f t="shared" si="11"/>
        <v>90.21</v>
      </c>
      <c r="DE6" s="22">
        <f t="shared" si="11"/>
        <v>90.11</v>
      </c>
      <c r="DF6" s="22">
        <f t="shared" si="11"/>
        <v>89.73</v>
      </c>
      <c r="DG6" s="21" t="str">
        <f>IF(DG7="","",IF(DG7="-","【-】","【"&amp;SUBSTITUTE(TEXT(DG7,"#,##0.00"),"-","△")&amp;"】"))</f>
        <v>【89.42】</v>
      </c>
      <c r="DH6" s="22">
        <f>IF(DH7="",NA(),DH7)</f>
        <v>47.51</v>
      </c>
      <c r="DI6" s="22">
        <f t="shared" ref="DI6:DQ6" si="12">IF(DI7="",NA(),DI7)</f>
        <v>48.38</v>
      </c>
      <c r="DJ6" s="22">
        <f t="shared" si="12"/>
        <v>49.25</v>
      </c>
      <c r="DK6" s="22">
        <f t="shared" si="12"/>
        <v>49.96</v>
      </c>
      <c r="DL6" s="22">
        <f t="shared" si="12"/>
        <v>50.62</v>
      </c>
      <c r="DM6" s="22">
        <f t="shared" si="12"/>
        <v>49.6</v>
      </c>
      <c r="DN6" s="22">
        <f t="shared" si="12"/>
        <v>50.31</v>
      </c>
      <c r="DO6" s="22">
        <f t="shared" si="12"/>
        <v>50.74</v>
      </c>
      <c r="DP6" s="22">
        <f t="shared" si="12"/>
        <v>51.49</v>
      </c>
      <c r="DQ6" s="22">
        <f t="shared" si="12"/>
        <v>51.94</v>
      </c>
      <c r="DR6" s="21" t="str">
        <f>IF(DR7="","",IF(DR7="-","【-】","【"&amp;SUBSTITUTE(TEXT(DR7,"#,##0.00"),"-","△")&amp;"】"))</f>
        <v>【52.02】</v>
      </c>
      <c r="DS6" s="22">
        <f>IF(DS7="",NA(),DS7)</f>
        <v>20.84</v>
      </c>
      <c r="DT6" s="22">
        <f t="shared" ref="DT6:EB6" si="13">IF(DT7="",NA(),DT7)</f>
        <v>22.56</v>
      </c>
      <c r="DU6" s="22">
        <f t="shared" si="13"/>
        <v>24.09</v>
      </c>
      <c r="DV6" s="22">
        <f t="shared" si="13"/>
        <v>25.51</v>
      </c>
      <c r="DW6" s="22">
        <f t="shared" si="13"/>
        <v>27.23</v>
      </c>
      <c r="DX6" s="22">
        <f t="shared" si="13"/>
        <v>20.49</v>
      </c>
      <c r="DY6" s="22">
        <f t="shared" si="13"/>
        <v>21.34</v>
      </c>
      <c r="DZ6" s="22">
        <f t="shared" si="13"/>
        <v>23.27</v>
      </c>
      <c r="EA6" s="22">
        <f t="shared" si="13"/>
        <v>25.18</v>
      </c>
      <c r="EB6" s="22">
        <f t="shared" si="13"/>
        <v>26.52</v>
      </c>
      <c r="EC6" s="21" t="str">
        <f>IF(EC7="","",IF(EC7="-","【-】","【"&amp;SUBSTITUTE(TEXT(EC7,"#,##0.00"),"-","△")&amp;"】"))</f>
        <v>【25.37】</v>
      </c>
      <c r="ED6" s="22">
        <f>IF(ED7="",NA(),ED7)</f>
        <v>0.79</v>
      </c>
      <c r="EE6" s="22">
        <f t="shared" ref="EE6:EM6" si="14">IF(EE7="",NA(),EE7)</f>
        <v>0.71</v>
      </c>
      <c r="EF6" s="22">
        <f t="shared" si="14"/>
        <v>0.56000000000000005</v>
      </c>
      <c r="EG6" s="22">
        <f t="shared" si="14"/>
        <v>0.7</v>
      </c>
      <c r="EH6" s="22">
        <f t="shared" si="14"/>
        <v>0.57999999999999996</v>
      </c>
      <c r="EI6" s="22">
        <f t="shared" si="14"/>
        <v>0.72</v>
      </c>
      <c r="EJ6" s="22">
        <f t="shared" si="14"/>
        <v>0.69</v>
      </c>
      <c r="EK6" s="22">
        <f t="shared" si="14"/>
        <v>0.69</v>
      </c>
      <c r="EL6" s="22">
        <f t="shared" si="14"/>
        <v>0.67</v>
      </c>
      <c r="EM6" s="22">
        <f t="shared" si="14"/>
        <v>0.61</v>
      </c>
      <c r="EN6" s="21" t="str">
        <f>IF(EN7="","",IF(EN7="-","【-】","【"&amp;SUBSTITUTE(TEXT(EN7,"#,##0.00"),"-","△")&amp;"】"))</f>
        <v>【0.62】</v>
      </c>
    </row>
    <row r="7" spans="1:144" s="23" customFormat="1" x14ac:dyDescent="0.2">
      <c r="A7" s="15"/>
      <c r="B7" s="24">
        <v>2023</v>
      </c>
      <c r="C7" s="24">
        <v>232076</v>
      </c>
      <c r="D7" s="24">
        <v>46</v>
      </c>
      <c r="E7" s="24">
        <v>1</v>
      </c>
      <c r="F7" s="24">
        <v>0</v>
      </c>
      <c r="G7" s="24">
        <v>1</v>
      </c>
      <c r="H7" s="24" t="s">
        <v>92</v>
      </c>
      <c r="I7" s="24" t="s">
        <v>93</v>
      </c>
      <c r="J7" s="24" t="s">
        <v>94</v>
      </c>
      <c r="K7" s="24" t="s">
        <v>95</v>
      </c>
      <c r="L7" s="24" t="s">
        <v>96</v>
      </c>
      <c r="M7" s="24" t="s">
        <v>97</v>
      </c>
      <c r="N7" s="25" t="s">
        <v>98</v>
      </c>
      <c r="O7" s="25">
        <v>93.22</v>
      </c>
      <c r="P7" s="25">
        <v>99.8</v>
      </c>
      <c r="Q7" s="25">
        <v>2200</v>
      </c>
      <c r="R7" s="25">
        <v>186376</v>
      </c>
      <c r="S7" s="25">
        <v>161.13999999999999</v>
      </c>
      <c r="T7" s="25">
        <v>1156.6099999999999</v>
      </c>
      <c r="U7" s="25">
        <v>185694</v>
      </c>
      <c r="V7" s="25">
        <v>113.69</v>
      </c>
      <c r="W7" s="25">
        <v>1633.34</v>
      </c>
      <c r="X7" s="25">
        <v>120.14</v>
      </c>
      <c r="Y7" s="25">
        <v>121.14</v>
      </c>
      <c r="Z7" s="25">
        <v>119.52</v>
      </c>
      <c r="AA7" s="25">
        <v>115.4</v>
      </c>
      <c r="AB7" s="25">
        <v>113.93</v>
      </c>
      <c r="AC7" s="25">
        <v>113.35</v>
      </c>
      <c r="AD7" s="25">
        <v>112.36</v>
      </c>
      <c r="AE7" s="25">
        <v>112.26</v>
      </c>
      <c r="AF7" s="25">
        <v>110.04</v>
      </c>
      <c r="AG7" s="25">
        <v>109.67</v>
      </c>
      <c r="AH7" s="25">
        <v>108.24</v>
      </c>
      <c r="AI7" s="25">
        <v>0</v>
      </c>
      <c r="AJ7" s="25">
        <v>0</v>
      </c>
      <c r="AK7" s="25">
        <v>0</v>
      </c>
      <c r="AL7" s="25">
        <v>0</v>
      </c>
      <c r="AM7" s="25">
        <v>0</v>
      </c>
      <c r="AN7" s="25">
        <v>0.51</v>
      </c>
      <c r="AO7" s="25">
        <v>0.28999999999999998</v>
      </c>
      <c r="AP7" s="25">
        <v>0.25</v>
      </c>
      <c r="AQ7" s="25">
        <v>0.13</v>
      </c>
      <c r="AR7" s="25">
        <v>0</v>
      </c>
      <c r="AS7" s="25">
        <v>1.5</v>
      </c>
      <c r="AT7" s="25">
        <v>269.19</v>
      </c>
      <c r="AU7" s="25">
        <v>292.62</v>
      </c>
      <c r="AV7" s="25">
        <v>330.5</v>
      </c>
      <c r="AW7" s="25">
        <v>356.39</v>
      </c>
      <c r="AX7" s="25">
        <v>339.33</v>
      </c>
      <c r="AY7" s="25">
        <v>309.10000000000002</v>
      </c>
      <c r="AZ7" s="25">
        <v>306.08</v>
      </c>
      <c r="BA7" s="25">
        <v>306.14999999999998</v>
      </c>
      <c r="BB7" s="25">
        <v>297.54000000000002</v>
      </c>
      <c r="BC7" s="25">
        <v>289.44</v>
      </c>
      <c r="BD7" s="25">
        <v>243.36</v>
      </c>
      <c r="BE7" s="25">
        <v>76.44</v>
      </c>
      <c r="BF7" s="25">
        <v>66.64</v>
      </c>
      <c r="BG7" s="25">
        <v>56.79</v>
      </c>
      <c r="BH7" s="25">
        <v>48.17</v>
      </c>
      <c r="BI7" s="25">
        <v>44.7</v>
      </c>
      <c r="BJ7" s="25">
        <v>290.42</v>
      </c>
      <c r="BK7" s="25">
        <v>294.66000000000003</v>
      </c>
      <c r="BL7" s="25">
        <v>285.27</v>
      </c>
      <c r="BM7" s="25">
        <v>294.73</v>
      </c>
      <c r="BN7" s="25">
        <v>301.23</v>
      </c>
      <c r="BO7" s="25">
        <v>265.93</v>
      </c>
      <c r="BP7" s="25">
        <v>117.98</v>
      </c>
      <c r="BQ7" s="25">
        <v>119.44</v>
      </c>
      <c r="BR7" s="25">
        <v>117.89</v>
      </c>
      <c r="BS7" s="25">
        <v>112.87</v>
      </c>
      <c r="BT7" s="25">
        <v>98.25</v>
      </c>
      <c r="BU7" s="25">
        <v>106.11</v>
      </c>
      <c r="BV7" s="25">
        <v>103.75</v>
      </c>
      <c r="BW7" s="25">
        <v>105.3</v>
      </c>
      <c r="BX7" s="25">
        <v>99.41</v>
      </c>
      <c r="BY7" s="25">
        <v>101.11</v>
      </c>
      <c r="BZ7" s="25">
        <v>97.82</v>
      </c>
      <c r="CA7" s="25">
        <v>126.32</v>
      </c>
      <c r="CB7" s="25">
        <v>123.88</v>
      </c>
      <c r="CC7" s="25">
        <v>126.23</v>
      </c>
      <c r="CD7" s="25">
        <v>132.49</v>
      </c>
      <c r="CE7" s="25">
        <v>136.59</v>
      </c>
      <c r="CF7" s="25">
        <v>161.03</v>
      </c>
      <c r="CG7" s="25">
        <v>159.93</v>
      </c>
      <c r="CH7" s="25">
        <v>162.77000000000001</v>
      </c>
      <c r="CI7" s="25">
        <v>170.87</v>
      </c>
      <c r="CJ7" s="25">
        <v>171.09</v>
      </c>
      <c r="CK7" s="25">
        <v>177.56</v>
      </c>
      <c r="CL7" s="25">
        <v>66.64</v>
      </c>
      <c r="CM7" s="25">
        <v>67.900000000000006</v>
      </c>
      <c r="CN7" s="25">
        <v>68.3</v>
      </c>
      <c r="CO7" s="25">
        <v>67.52</v>
      </c>
      <c r="CP7" s="25">
        <v>66.84</v>
      </c>
      <c r="CQ7" s="25">
        <v>61.71</v>
      </c>
      <c r="CR7" s="25">
        <v>63.12</v>
      </c>
      <c r="CS7" s="25">
        <v>62.57</v>
      </c>
      <c r="CT7" s="25">
        <v>61.56</v>
      </c>
      <c r="CU7" s="25">
        <v>60.84</v>
      </c>
      <c r="CV7" s="25">
        <v>59.81</v>
      </c>
      <c r="CW7" s="25">
        <v>92.27</v>
      </c>
      <c r="CX7" s="25">
        <v>92.27</v>
      </c>
      <c r="CY7" s="25">
        <v>92.29</v>
      </c>
      <c r="CZ7" s="25">
        <v>92.3</v>
      </c>
      <c r="DA7" s="25">
        <v>92</v>
      </c>
      <c r="DB7" s="25">
        <v>90.03</v>
      </c>
      <c r="DC7" s="25">
        <v>90.09</v>
      </c>
      <c r="DD7" s="25">
        <v>90.21</v>
      </c>
      <c r="DE7" s="25">
        <v>90.11</v>
      </c>
      <c r="DF7" s="25">
        <v>89.73</v>
      </c>
      <c r="DG7" s="25">
        <v>89.42</v>
      </c>
      <c r="DH7" s="25">
        <v>47.51</v>
      </c>
      <c r="DI7" s="25">
        <v>48.38</v>
      </c>
      <c r="DJ7" s="25">
        <v>49.25</v>
      </c>
      <c r="DK7" s="25">
        <v>49.96</v>
      </c>
      <c r="DL7" s="25">
        <v>50.62</v>
      </c>
      <c r="DM7" s="25">
        <v>49.6</v>
      </c>
      <c r="DN7" s="25">
        <v>50.31</v>
      </c>
      <c r="DO7" s="25">
        <v>50.74</v>
      </c>
      <c r="DP7" s="25">
        <v>51.49</v>
      </c>
      <c r="DQ7" s="25">
        <v>51.94</v>
      </c>
      <c r="DR7" s="25">
        <v>52.02</v>
      </c>
      <c r="DS7" s="25">
        <v>20.84</v>
      </c>
      <c r="DT7" s="25">
        <v>22.56</v>
      </c>
      <c r="DU7" s="25">
        <v>24.09</v>
      </c>
      <c r="DV7" s="25">
        <v>25.51</v>
      </c>
      <c r="DW7" s="25">
        <v>27.23</v>
      </c>
      <c r="DX7" s="25">
        <v>20.49</v>
      </c>
      <c r="DY7" s="25">
        <v>21.34</v>
      </c>
      <c r="DZ7" s="25">
        <v>23.27</v>
      </c>
      <c r="EA7" s="25">
        <v>25.18</v>
      </c>
      <c r="EB7" s="25">
        <v>26.52</v>
      </c>
      <c r="EC7" s="25">
        <v>25.37</v>
      </c>
      <c r="ED7" s="25">
        <v>0.79</v>
      </c>
      <c r="EE7" s="25">
        <v>0.71</v>
      </c>
      <c r="EF7" s="25">
        <v>0.56000000000000005</v>
      </c>
      <c r="EG7" s="25">
        <v>0.7</v>
      </c>
      <c r="EH7" s="25">
        <v>0.57999999999999996</v>
      </c>
      <c r="EI7" s="25">
        <v>0.72</v>
      </c>
      <c r="EJ7" s="25">
        <v>0.69</v>
      </c>
      <c r="EK7" s="25">
        <v>0.69</v>
      </c>
      <c r="EL7" s="25">
        <v>0.67</v>
      </c>
      <c r="EM7" s="25">
        <v>0.61</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104</v>
      </c>
    </row>
    <row r="12" spans="1:144" x14ac:dyDescent="0.2">
      <c r="B12">
        <v>1</v>
      </c>
      <c r="C12">
        <v>1</v>
      </c>
      <c r="D12">
        <v>1</v>
      </c>
      <c r="E12">
        <v>1</v>
      </c>
      <c r="F12">
        <v>1</v>
      </c>
      <c r="G12" t="s">
        <v>105</v>
      </c>
    </row>
    <row r="13" spans="1:144" x14ac:dyDescent="0.2">
      <c r="B13" t="s">
        <v>106</v>
      </c>
      <c r="C13" t="s">
        <v>107</v>
      </c>
      <c r="D13" t="s">
        <v>107</v>
      </c>
      <c r="E13" t="s">
        <v>107</v>
      </c>
      <c r="F13" t="s">
        <v>106</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2025-01-30T04:18:30Z</cp:lastPrinted>
  <dcterms:created xsi:type="dcterms:W3CDTF">2025-01-24T06:50:28Z</dcterms:created>
  <dcterms:modified xsi:type="dcterms:W3CDTF">2025-02-12T06:28:25Z</dcterms:modified>
  <cp:category/>
</cp:coreProperties>
</file>