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2F66AE39-A4A9-4241-8E40-13B4B245B08F}" xr6:coauthVersionLast="47" xr6:coauthVersionMax="47" xr10:uidLastSave="{00000000-0000-0000-0000-000000000000}"/>
  <workbookProtection workbookAlgorithmName="SHA-512" workbookHashValue="lNO5EIThd+sFrGOOi5wB8ZfTpKudV7uWpLL1YhfXOq2HxadO8aUC3gAfq/Vn7Qv4qRHJPqagO76H0AkIKfSgrg==" workbookSaltValue="ZS62vzCtPovtQKsd2omN9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F85" i="4"/>
  <c r="E85" i="4"/>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<sst xmlns="http://schemas.openxmlformats.org/spreadsheetml/2006/main" count="228" uniqueCount="112">
  <si>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</si>
  <si>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</si>
  <si>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</si>
  <si>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</si>
  <si>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</si>
  <si>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</si>
  <si>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</si>
  <si>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</si>
  <si>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</si>
  <si>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</si>
  <si>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</si>
  <si>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</si>
  <si>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</si>
  <si>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</si>
  <si>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</si>
  <si>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</si>
  <si>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</si>
  <si>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</si>
  <si>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</si>
  <si>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</si>
  <si>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</si>
  <si>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</si>
  <si>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</si>
  <si>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</si>
  <si>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</si>
  <si>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</si>
  <si>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</si>
  <si>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</si>
  <si>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</si>
  <si>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</si>
  <si>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</si>
  <si>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</si>
  <si>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</si>
  <si>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</si>
  <si>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</si>
  <si>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</si>
  <si>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</si>
  <si>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</si>
  <si>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</si>
  <si>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</si>
  <si>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</si>
  <si>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</si>
  <si>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</si>
  <si>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</si>
  <si>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</si>
  <si>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</si>
  <si>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</si>
  <si>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</si>
  <si>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</si>
  <si>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</si>
  <si>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</si>
  <si>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</si>
  <si>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</si>
  <si>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</si>
  <si>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</si>
  <si>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</si>
  <si>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</si>
  <si>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</si>
  <si>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</si>
  <si>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</si>
  <si>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</si>
  <si>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</si>
  <si>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</si>
  <si>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</si>
  <si>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</si>
  <si>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</si>
  <si>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</si>
  <si>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</si>
  <si>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</si>
  <si>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</si>
  <si>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</si>
  <si>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</si>
  <si>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</si>
  <si>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</si>
  <si>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</si>
  <si>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</si>
  <si>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</si>
  <si>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</si>
  <si>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</si>
  <si>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</si>
  <si>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</si>
  <si>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</si>
  <si>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</si>
  <si>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</si>
  <si>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</si>
  <si>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</si>
  <si>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</si>
  <si>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</si>
  <si>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</si>
  <si>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</si>
  <si>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</si>
  <si>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</si>
  <si>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</si>
  <si>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豊川市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</si>
  <si>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</si>
  <si>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</si>
  <si>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</si>
  <si>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</si>
  <si>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</si>
  <si>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</si>
  <si>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</si>
  <si>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</si>
  <si>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</si>
  <si>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</si>
  <si>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</si>
  <si>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</si>
  <si>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</si>
  <si>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</si>
  <si>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</si>
  <si>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の経常収支比率は、健全な値を維持しているものの、今後については、給水人口の減少等に伴う収益の減少、物価上昇等に伴う費用の増加により経営状況が厳しくなることが見込まれる。「豊川市水道事業経営戦略」に基づいて、経費削減や事業の効率的な推進等による経営基盤の強化を図り、市民生活に欠くことのできない重要なライフラインとして、安全でおいしい水を安定的に継続して供給できるよう努めていく。</t>
    <rPh sb="1" eb="3">
      <t>レイワ</t>
    </rPh>
    <rPh sb="4" eb="5">
      <t>ネン</t>
    </rPh>
    <rPh sb="5" eb="6">
      <t>ド</t>
    </rPh>
    <rPh sb="30" eb="32">
      <t>コンゴ</t>
    </rPh>
    <rPh sb="38" eb="40">
      <t>キュウスイ</t>
    </rPh>
    <rPh sb="40" eb="42">
      <t>ジンコウ</t>
    </rPh>
    <rPh sb="43" eb="45">
      <t>ゲンショウ</t>
    </rPh>
    <rPh sb="45" eb="46">
      <t>トウ</t>
    </rPh>
    <rPh sb="47" eb="48">
      <t>トモナ</t>
    </rPh>
    <rPh sb="49" eb="51">
      <t>シュウエキ</t>
    </rPh>
    <rPh sb="52" eb="54">
      <t>ゲンショウ</t>
    </rPh>
    <rPh sb="55" eb="57">
      <t>ブッカ</t>
    </rPh>
    <rPh sb="57" eb="59">
      <t>ジョウショウ</t>
    </rPh>
    <rPh sb="59" eb="60">
      <t>トウ</t>
    </rPh>
    <rPh sb="61" eb="62">
      <t>トモナ</t>
    </rPh>
    <rPh sb="63" eb="65">
      <t>ヒヨウ</t>
    </rPh>
    <rPh sb="66" eb="68">
      <t>ゾウカ</t>
    </rPh>
    <rPh sb="71" eb="73">
      <t>ケイエイ</t>
    </rPh>
    <rPh sb="73" eb="75">
      <t>ジョウキョウ</t>
    </rPh>
    <rPh sb="76" eb="77">
      <t>キビ</t>
    </rPh>
    <rPh sb="84" eb="86">
      <t>ミコ</t>
    </rPh>
    <rPh sb="91" eb="94">
      <t>トヨカワシ</t>
    </rPh>
    <rPh sb="94" eb="96">
      <t>スイドウ</t>
    </rPh>
    <rPh sb="96" eb="98">
      <t>ジギョウ</t>
    </rPh>
    <rPh sb="104" eb="105">
      <t>モト</t>
    </rPh>
    <rPh sb="109" eb="111">
      <t>ケイヒ</t>
    </rPh>
    <rPh sb="111" eb="113">
      <t>サクゲン</t>
    </rPh>
    <rPh sb="114" eb="116">
      <t>ジギョウ</t>
    </rPh>
    <rPh sb="117" eb="120">
      <t>コウリツテキ</t>
    </rPh>
    <rPh sb="121" eb="123">
      <t>スイシン</t>
    </rPh>
    <rPh sb="123" eb="124">
      <t>トウ</t>
    </rPh>
    <rPh sb="165" eb="167">
      <t>アンゼン</t>
    </rPh>
    <rPh sb="172" eb="173">
      <t>ミズ</t>
    </rPh>
    <rPh sb="176" eb="177">
      <t>テキ</t>
    </rPh>
    <rPh sb="178" eb="180">
      <t>ケイゾク</t>
    </rPh>
    <rPh sb="182" eb="184">
      <t>キョウキュウ</t>
    </rPh>
    <phoneticPr fontId="4"/>
  </si>
  <si>
    <t>　令和6年度の給水収益は、前年度と比較し増収となったが、令和5年度に実施した基本料金全額減免等を本年度は実施しなかったことによるものである。経常収支比率は、健全な値を維持しているものの、電気料金を始め、今後の物価高騰次第では更なる減少も想定されるため、費用の削減に向けた効率的な経営をより一層進めていく。
　①経常収支比率は、委託料をはじめとした費用の増加により、前年度を1.36ポイント下回ったが、健全な値を維持している。
　③流動比率は、流動資産のうち現金預金が減少したことなどから前年度を16.76ポイント下回ったものの類似団体平均値を40.38ポイント上回る結果となった。
　④企業債残高対給水収益比率は、企業債の償還が進み、類似団体平均値を大幅に下回りながら順調に推移している。
　⑤料金回収率は、前年度比10.89ポイント増の109.14％となったが、令和5年度に実施した基本料金全額減免等を本年度は実施しなかったことによるものである。
　⑥給水原価は、委託料をはじめとした費用の増加により、前年度よりも値が上昇しているが、類似団体平均値よりも良好な値で推移している。
　⑦施設利用率は、引続き類似団体平均値よりも良好な値で推移している。
　⑧有収率は、前年度比0.6ポイントの低下となったが、漏水調査を継続して実施し、向上を図る。</t>
    <rPh sb="1" eb="3">
      <t>レイワ</t>
    </rPh>
    <rPh sb="4" eb="6">
      <t>ネンド</t>
    </rPh>
    <rPh sb="7" eb="9">
      <t>キュウスイ</t>
    </rPh>
    <rPh sb="9" eb="11">
      <t>シュウエキ</t>
    </rPh>
    <rPh sb="13" eb="16">
      <t>ゼンネンド</t>
    </rPh>
    <rPh sb="17" eb="19">
      <t>ヒカク</t>
    </rPh>
    <rPh sb="20" eb="21">
      <t>ゾウ</t>
    </rPh>
    <rPh sb="28" eb="30">
      <t>レイワ</t>
    </rPh>
    <rPh sb="31" eb="33">
      <t>ネンド</t>
    </rPh>
    <rPh sb="34" eb="36">
      <t>ジッシ</t>
    </rPh>
    <rPh sb="38" eb="42">
      <t>キホンリョウキン</t>
    </rPh>
    <rPh sb="46" eb="47">
      <t>トウ</t>
    </rPh>
    <rPh sb="48" eb="51">
      <t>ホンネンド</t>
    </rPh>
    <rPh sb="52" eb="54">
      <t>ジッシ</t>
    </rPh>
    <rPh sb="70" eb="72">
      <t>ケイジョウ</t>
    </rPh>
    <rPh sb="72" eb="74">
      <t>シュウシ</t>
    </rPh>
    <rPh sb="74" eb="76">
      <t>ヒリツ</t>
    </rPh>
    <rPh sb="78" eb="80">
      <t>ケンゼン</t>
    </rPh>
    <rPh sb="81" eb="82">
      <t>アタイ</t>
    </rPh>
    <rPh sb="83" eb="85">
      <t>イジ</t>
    </rPh>
    <rPh sb="93" eb="95">
      <t>デンキ</t>
    </rPh>
    <rPh sb="95" eb="97">
      <t>リョウキン</t>
    </rPh>
    <rPh sb="98" eb="99">
      <t>ハジ</t>
    </rPh>
    <rPh sb="101" eb="103">
      <t>コンゴ</t>
    </rPh>
    <rPh sb="104" eb="106">
      <t>ブッカ</t>
    </rPh>
    <rPh sb="106" eb="108">
      <t>コウトウ</t>
    </rPh>
    <rPh sb="108" eb="110">
      <t>シダイ</t>
    </rPh>
    <rPh sb="112" eb="113">
      <t>サラ</t>
    </rPh>
    <rPh sb="115" eb="117">
      <t>ゲンショウ</t>
    </rPh>
    <rPh sb="118" eb="120">
      <t>ソウテイ</t>
    </rPh>
    <rPh sb="126" eb="128">
      <t>ヒヨウ</t>
    </rPh>
    <rPh sb="129" eb="131">
      <t>サクゲン</t>
    </rPh>
    <rPh sb="132" eb="133">
      <t>ム</t>
    </rPh>
    <rPh sb="135" eb="138">
      <t>コウリツテキ</t>
    </rPh>
    <rPh sb="139" eb="141">
      <t>ケイエイ</t>
    </rPh>
    <rPh sb="144" eb="146">
      <t>イッソウ</t>
    </rPh>
    <rPh sb="146" eb="147">
      <t>スス</t>
    </rPh>
    <rPh sb="163" eb="165">
      <t>イタク</t>
    </rPh>
    <rPh sb="165" eb="166">
      <t>リョウ</t>
    </rPh>
    <rPh sb="173" eb="175">
      <t>ヒヨウ</t>
    </rPh>
    <rPh sb="176" eb="178">
      <t>ゾウカ</t>
    </rPh>
    <rPh sb="200" eb="202">
      <t>ケンゼン</t>
    </rPh>
    <rPh sb="203" eb="204">
      <t>アタイ</t>
    </rPh>
    <rPh sb="205" eb="207">
      <t>イジ</t>
    </rPh>
    <rPh sb="221" eb="225">
      <t>リュウドウシサン</t>
    </rPh>
    <rPh sb="228" eb="230">
      <t>ゲンキン</t>
    </rPh>
    <rPh sb="230" eb="232">
      <t>ヨキン</t>
    </rPh>
    <rPh sb="233" eb="235">
      <t>ゲンショウ</t>
    </rPh>
    <rPh sb="243" eb="246">
      <t>ゼンネンド</t>
    </rPh>
    <rPh sb="256" eb="257">
      <t>シタ</t>
    </rPh>
    <rPh sb="280" eb="282">
      <t>ウワマワ</t>
    </rPh>
    <rPh sb="283" eb="285">
      <t>ケッカ</t>
    </rPh>
    <rPh sb="367" eb="368">
      <t>ゾウ</t>
    </rPh>
    <rPh sb="433" eb="435">
      <t>イタク</t>
    </rPh>
    <rPh sb="435" eb="436">
      <t>リョウ</t>
    </rPh>
    <rPh sb="443" eb="445">
      <t>ヒヨウ</t>
    </rPh>
    <rPh sb="446" eb="448">
      <t>ゾウカ</t>
    </rPh>
    <rPh sb="452" eb="455">
      <t>ゼンネンド</t>
    </rPh>
    <rPh sb="458" eb="459">
      <t>アタイ</t>
    </rPh>
    <rPh sb="460" eb="462">
      <t>ジョウショウ</t>
    </rPh>
    <rPh sb="545" eb="547">
      <t>テイカ</t>
    </rPh>
    <rPh sb="558" eb="560">
      <t>ケイゾク</t>
    </rPh>
    <rPh sb="566" eb="568">
      <t>コウジョウ</t>
    </rPh>
    <rPh sb="569" eb="570">
      <t>ハカ</t>
    </rPh>
    <phoneticPr fontId="4"/>
  </si>
  <si>
    <t>　本市の水道施設及び管路整備は、水道事業の中長期的な経営の基本計画である「豊川市水道事業経営戦略」の整備計画に基づき計画的に整備を進めている。
　①有形固定資産減価償却率、②管路経年化率はともに上昇傾向となっており、老朽化した施設及び管路を積極的に更新する必要があると言える。
　③管路更新率は、前年度を0.14ポイント上回り改善が図られた。
　資材や労務単価等の上昇に伴い布設単価が上昇しているが、今後も、健全な経営を維持しつつ、継続的かつ計画的に管路の更新事業を進めていく。</t>
    <rPh sb="134" eb="135">
      <t>イ</t>
    </rPh>
    <rPh sb="160" eb="161">
      <t>ウエ</t>
    </rPh>
    <rPh sb="163" eb="165">
      <t>カイゼン</t>
    </rPh>
    <rPh sb="166" eb="16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</si>
</sst>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0.71</c:v>
                </c:pt>
                <c:pt idx="1">
                  <c:v>0.56000000000000005</c:v>
                </c:pt>
                <c:pt idx="2">
                  <c:v>0.7</c:v>
                </c:pt>
                <c:pt idx="3">
                  <c:v>0.57999999999999996</c:v>
                </c:pt>
                <c:pt idx="4">
                  <c:v>0.72</c:v>
                </c:pt>
              </c:numCache>
            </c:numRef>
          </c:val>
          <c:extLst>
            <c:ext xmlns:c16="http://schemas.microsoft.com/office/drawing/2014/chart" uri="{C3380CC4-5D6E-409C-BE32-E72D297353CC}">
              <c16:uniqueId val="{00000000-6E90-4225-80F9-2A6446C49F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6E90-4225-80F9-2A6446C49F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67.900000000000006</c:v>
                </c:pt>
                <c:pt idx="1">
                  <c:v>68.3</c:v>
                </c:pt>
                <c:pt idx="2">
                  <c:v>67.52</c:v>
                </c:pt>
                <c:pt idx="3">
                  <c:v>66.84</c:v>
                </c:pt>
                <c:pt idx="4">
                  <c:v>67.77</c:v>
                </c:pt>
              </c:numCache>
            </c:numRef>
          </c:val>
          <c:extLst>
            <c:ext xmlns:c16="http://schemas.microsoft.com/office/drawing/2014/chart" uri="{C3380CC4-5D6E-409C-BE32-E72D297353CC}">
              <c16:uniqueId val="{00000000-B257-41F1-A324-FB41FBE09C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B257-41F1-A324-FB41FBE09C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92.27</c:v>
                </c:pt>
                <c:pt idx="1">
                  <c:v>92.29</c:v>
                </c:pt>
                <c:pt idx="2">
                  <c:v>92.3</c:v>
                </c:pt>
                <c:pt idx="3">
                  <c:v>92</c:v>
                </c:pt>
                <c:pt idx="4">
                  <c:v>91.4</c:v>
                </c:pt>
              </c:numCache>
            </c:numRef>
          </c:val>
          <c:extLst>
            <c:ext xmlns:c16="http://schemas.microsoft.com/office/drawing/2014/chart" uri="{C3380CC4-5D6E-409C-BE32-E72D297353CC}">
              <c16:uniqueId val="{00000000-A9E7-4D0B-99BC-358DE01426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A9E7-4D0B-99BC-358DE01426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121.14</c:v>
                </c:pt>
                <c:pt idx="1">
                  <c:v>119.52</c:v>
                </c:pt>
                <c:pt idx="2">
                  <c:v>115.4</c:v>
                </c:pt>
                <c:pt idx="3">
                  <c:v>113.93</c:v>
                </c:pt>
                <c:pt idx="4">
                  <c:v>112.57</c:v>
                </c:pt>
              </c:numCache>
            </c:numRef>
          </c:val>
          <c:extLst>
            <c:ext xmlns:c16="http://schemas.microsoft.com/office/drawing/2014/chart" uri="{C3380CC4-5D6E-409C-BE32-E72D297353CC}">
              <c16:uniqueId val="{00000000-4540-4422-8DB0-8A33D9AC52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540-4422-8DB0-8A33D9AC52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48.38</c:v>
                </c:pt>
                <c:pt idx="1">
                  <c:v>49.25</c:v>
                </c:pt>
                <c:pt idx="2">
                  <c:v>49.96</c:v>
                </c:pt>
                <c:pt idx="3">
                  <c:v>50.62</c:v>
                </c:pt>
                <c:pt idx="4">
                  <c:v>51.24</c:v>
                </c:pt>
              </c:numCache>
            </c:numRef>
          </c:val>
          <c:extLst>
            <c:ext xmlns:c16="http://schemas.microsoft.com/office/drawing/2014/chart" uri="{C3380CC4-5D6E-409C-BE32-E72D297353CC}">
              <c16:uniqueId val="{00000000-E632-4D33-BFB4-8D842BE2E3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E632-4D33-BFB4-8D842BE2E3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22.56</c:v>
                </c:pt>
                <c:pt idx="1">
                  <c:v>24.09</c:v>
                </c:pt>
                <c:pt idx="2">
                  <c:v>25.51</c:v>
                </c:pt>
                <c:pt idx="3">
                  <c:v>27.23</c:v>
                </c:pt>
                <c:pt idx="4">
                  <c:v>28.75</c:v>
                </c:pt>
              </c:numCache>
            </c:numRef>
          </c:val>
          <c:extLst>
            <c:ext xmlns:c16="http://schemas.microsoft.com/office/drawing/2014/chart" uri="{C3380CC4-5D6E-409C-BE32-E72D297353CC}">
              <c16:uniqueId val="{00000000-E250-498D-81F1-0D8CAC2FEC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E250-498D-81F1-0D8CAC2FEC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D0-455B-9057-F08DC4E210D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3D0-455B-9057-F08DC4E210D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292.62</c:v>
                </c:pt>
                <c:pt idx="1">
                  <c:v>330.5</c:v>
                </c:pt>
                <c:pt idx="2">
                  <c:v>356.39</c:v>
                </c:pt>
                <c:pt idx="3">
                  <c:v>339.33</c:v>
                </c:pt>
                <c:pt idx="4">
                  <c:v>322.57</c:v>
                </c:pt>
              </c:numCache>
            </c:numRef>
          </c:val>
          <c:extLst>
            <c:ext xmlns:c16="http://schemas.microsoft.com/office/drawing/2014/chart" uri="{C3380CC4-5D6E-409C-BE32-E72D297353CC}">
              <c16:uniqueId val="{00000000-DB22-4B23-9D50-56834CA460F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DB22-4B23-9D50-56834CA460F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66.64</c:v>
                </c:pt>
                <c:pt idx="1">
                  <c:v>56.79</c:v>
                </c:pt>
                <c:pt idx="2">
                  <c:v>48.17</c:v>
                </c:pt>
                <c:pt idx="3">
                  <c:v>44.7</c:v>
                </c:pt>
                <c:pt idx="4">
                  <c:v>32.04</c:v>
                </c:pt>
              </c:numCache>
            </c:numRef>
          </c:val>
          <c:extLst>
            <c:ext xmlns:c16="http://schemas.microsoft.com/office/drawing/2014/chart" uri="{C3380CC4-5D6E-409C-BE32-E72D297353CC}">
              <c16:uniqueId val="{00000000-E030-4391-9D41-E8BBAAA47B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E030-4391-9D41-E8BBAAA47B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119.44</c:v>
                </c:pt>
                <c:pt idx="1">
                  <c:v>117.89</c:v>
                </c:pt>
                <c:pt idx="2">
                  <c:v>112.87</c:v>
                </c:pt>
                <c:pt idx="3">
                  <c:v>98.25</c:v>
                </c:pt>
                <c:pt idx="4">
                  <c:v>109.14</c:v>
                </c:pt>
              </c:numCache>
            </c:numRef>
          </c:val>
          <c:extLst>
            <c:ext xmlns:c16="http://schemas.microsoft.com/office/drawing/2014/chart" uri="{C3380CC4-5D6E-409C-BE32-E72D297353CC}">
              <c16:uniqueId val="{00000000-A0E4-4E37-8E07-A87B0304BB9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A0E4-4E37-8E07-A87B0304BB9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123.88</c:v>
                </c:pt>
                <c:pt idx="1">
                  <c:v>126.23</c:v>
                </c:pt>
                <c:pt idx="2">
                  <c:v>132.49</c:v>
                </c:pt>
                <c:pt idx="3">
                  <c:v>136.59</c:v>
                </c:pt>
                <c:pt idx="4">
                  <c:v>137.62</c:v>
                </c:pt>
              </c:numCache>
            </c:numRef>
          </c:val>
          <c:extLst>
            <c:ext xmlns:c16="http://schemas.microsoft.com/office/drawing/2014/chart" uri="{C3380CC4-5D6E-409C-BE32-E72D297353CC}">
              <c16:uniqueId val="{00000000-71A4-416E-BE72-05FD1806DF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71A4-416E-BE72-05FD1806DF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豊川市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非設置</v>
      </c>
      <c r="AE8" s="74"/>
      <c r="AF8" s="74"/>
      <c r="AG8" s="74"/>
      <c r="AH8" s="74"/>
      <c r="AI8" s="74"/>
      <c r="AJ8" s="74"/>
      <c r="AK8" s="2"/>
      <c r="AL8" s="65">
        <f>データ!$R$6</f>
        <v>185900</v>
      </c>
      <c r="AM8" s="65"/>
      <c r="AN8" s="65"/>
      <c r="AO8" s="65"/>
      <c r="AP8" s="65"/>
      <c r="AQ8" s="65"/>
      <c r="AR8" s="65"/>
      <c r="AS8" s="65"/>
      <c r="AT8" s="36">
        <f>データ!$S$6</f>
        <v>161.13999999999999</v>
      </c>
      <c r="AU8" s="37"/>
      <c r="AV8" s="37"/>
      <c r="AW8" s="37"/>
      <c r="AX8" s="37"/>
      <c r="AY8" s="37"/>
      <c r="AZ8" s="37"/>
      <c r="BA8" s="37"/>
      <c r="BB8" s="54">
        <f>データ!$T$6</f>
        <v>1153.6600000000001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93.85</v>
      </c>
      <c r="J10" s="37"/>
      <c r="K10" s="37"/>
      <c r="L10" s="37"/>
      <c r="M10" s="37"/>
      <c r="N10" s="37"/>
      <c r="O10" s="64"/>
      <c r="P10" s="54">
        <f>データ!$P$6</f>
        <v>99.81</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185084</v>
      </c>
      <c r="AM10" s="65"/>
      <c r="AN10" s="65"/>
      <c r="AO10" s="65"/>
      <c r="AP10" s="65"/>
      <c r="AQ10" s="65"/>
      <c r="AR10" s="65"/>
      <c r="AS10" s="65"/>
      <c r="AT10" s="36">
        <f>データ!$V$6</f>
        <v>113.69</v>
      </c>
      <c r="AU10" s="37"/>
      <c r="AV10" s="37"/>
      <c r="AW10" s="37"/>
      <c r="AX10" s="37"/>
      <c r="AY10" s="37"/>
      <c r="AZ10" s="37"/>
      <c r="BA10" s="37"/>
      <c r="BB10" s="54">
        <f>データ!$W$6</f>
        <v>1627.97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x9M7DjD+CFVmekwyBISnhRoaZX/08rKUkF5dUN6PpxLgeFrjb92q+pEW/187r7u4sXyjzkYmNM+bjPykVUApA==" saltValue="zS3scGVk8xFp8otU05zs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232076</v>
      </c>
      <c r="D6" s="20">
        <f t="shared" si="3"/>
        <v>46</v>
      </c>
      <c r="E6" s="20">
        <f t="shared" si="3"/>
        <v>1</v>
      </c>
      <c r="F6" s="20">
        <f t="shared" si="3"/>
        <v>0</v>
      </c>
      <c r="G6" s="20">
        <f t="shared" si="3"/>
        <v>1</v>
      </c>
      <c r="H6" s="20" t="str">
        <f t="shared" si="3"/>
        <v>愛知県　豊川市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93.85</v>
      </c>
      <c r="P6" s="21">
        <f t="shared" si="3"/>
        <v>99.81</v>
      </c>
      <c r="Q6" s="21">
        <f t="shared" si="3"/>
        <v>2200</v>
      </c>
      <c r="R6" s="21">
        <f t="shared" si="3"/>
        <v>185900</v>
      </c>
      <c r="S6" s="21">
        <f t="shared" si="3"/>
        <v>161.13999999999999</v>
      </c>
      <c r="T6" s="21">
        <f t="shared" si="3"/>
        <v>1153.6600000000001</v>
      </c>
      <c r="U6" s="21">
        <f t="shared" si="3"/>
        <v>185084</v>
      </c>
      <c r="V6" s="21">
        <f t="shared" si="3"/>
        <v>113.69</v>
      </c>
      <c r="W6" s="21">
        <f t="shared" si="3"/>
        <v>1627.97</v>
      </c>
      <c r="X6" s="22">
        <f>IF(X7="",NA(),X7)</f>
        <v>121.14</v>
      </c>
      <c r="Y6" s="22">
        <f t="shared" ref="Y6:AG6" si="4">IF(Y7="",NA(),Y7)</f>
        <v>119.52</v>
      </c>
      <c r="Z6" s="22">
        <f t="shared" si="4"/>
        <v>115.4</v>
      </c>
      <c r="AA6" s="22">
        <f t="shared" si="4"/>
        <v>113.93</v>
      </c>
      <c r="AB6" s="22">
        <f t="shared" si="4"/>
        <v>112.57</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292.62</v>
      </c>
      <c r="AU6" s="22">
        <f t="shared" ref="AU6:BC6" si="6">IF(AU7="",NA(),AU7)</f>
        <v>330.5</v>
      </c>
      <c r="AV6" s="22">
        <f t="shared" si="6"/>
        <v>356.39</v>
      </c>
      <c r="AW6" s="22">
        <f t="shared" si="6"/>
        <v>339.33</v>
      </c>
      <c r="AX6" s="22">
        <f t="shared" si="6"/>
        <v>322.57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66.64</v>
      </c>
      <c r="BF6" s="22">
        <f t="shared" ref="BF6:BN6" si="7">IF(BF7="",NA(),BF7)</f>
        <v>56.79</v>
      </c>
      <c r="BG6" s="22">
        <f t="shared" si="7"/>
        <v>48.17</v>
      </c>
      <c r="BH6" s="22">
        <f t="shared" si="7"/>
        <v>44.7</v>
      </c>
      <c r="BI6" s="22">
        <f t="shared" si="7"/>
        <v>32.04</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119.44</v>
      </c>
      <c r="BQ6" s="22">
        <f t="shared" ref="BQ6:BY6" si="8">IF(BQ7="",NA(),BQ7)</f>
        <v>117.89</v>
      </c>
      <c r="BR6" s="22">
        <f t="shared" si="8"/>
        <v>112.87</v>
      </c>
      <c r="BS6" s="22">
        <f t="shared" si="8"/>
        <v>98.25</v>
      </c>
      <c r="BT6" s="22">
        <f t="shared" si="8"/>
        <v>109.14</v>
      </c>
      <c r="BU6" s="22">
        <f t="shared" si="8"/>
        <v>103.75</v>
      </c>
      <c r="BV6" s="22">
        <f t="shared" si="8"/>
        <v>105.3</v>
      </c>
      <c r="BW6" s="22">
        <f t="shared" si="8"/>
        <v>99.41</v>
      </c>
      <c r="BX6" s="22">
        <f t="shared" si="8"/>
        <v>101.11</v>
      </c>
      <c r="BY6" s="22">
        <f t="shared" si="8"/>
        <v>102.03</v>
      </c>
      <c r="BZ6" s="21" t="str">
        <f>IF(BZ7="","",IF(BZ7="-","【-】","【"&amp;SUBSTITUTE(TEXT(BZ7,"#,##0.00"),"-","△")&amp;"】"))</f>
        <v>【97.59】</v>
      </c>
      <c r="CA6" s="22">
        <f>IF(CA7="",NA(),CA7)</f>
        <v>123.88</v>
      </c>
      <c r="CB6" s="22">
        <f t="shared" ref="CB6:CJ6" si="9">IF(CB7="",NA(),CB7)</f>
        <v>126.23</v>
      </c>
      <c r="CC6" s="22">
        <f t="shared" si="9"/>
        <v>132.49</v>
      </c>
      <c r="CD6" s="22">
        <f t="shared" si="9"/>
        <v>136.59</v>
      </c>
      <c r="CE6" s="22">
        <f t="shared" si="9"/>
        <v>137.62</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67.900000000000006</v>
      </c>
      <c r="CM6" s="22">
        <f t="shared" ref="CM6:CU6" si="10">IF(CM7="",NA(),CM7)</f>
        <v>68.3</v>
      </c>
      <c r="CN6" s="22">
        <f t="shared" si="10"/>
        <v>67.52</v>
      </c>
      <c r="CO6" s="22">
        <f t="shared" si="10"/>
        <v>66.84</v>
      </c>
      <c r="CP6" s="22">
        <f t="shared" si="10"/>
        <v>67.77</v>
      </c>
      <c r="CQ6" s="22">
        <f t="shared" si="10"/>
        <v>63.12</v>
      </c>
      <c r="CR6" s="22">
        <f t="shared" si="10"/>
        <v>62.57</v>
      </c>
      <c r="CS6" s="22">
        <f t="shared" si="10"/>
        <v>61.56</v>
      </c>
      <c r="CT6" s="22">
        <f t="shared" si="10"/>
        <v>60.84</v>
      </c>
      <c r="CU6" s="22">
        <f t="shared" si="10"/>
        <v>60.8</v>
      </c>
      <c r="CV6" s="21" t="str">
        <f>IF(CV7="","",IF(CV7="-","【-】","【"&amp;SUBSTITUTE(TEXT(CV7,"#,##0.00"),"-","△")&amp;"】"))</f>
        <v>【60.21】</v>
      </c>
      <c r="CW6" s="22">
        <f>IF(CW7="",NA(),CW7)</f>
        <v>92.27</v>
      </c>
      <c r="CX6" s="22">
        <f t="shared" ref="CX6:DF6" si="11">IF(CX7="",NA(),CX7)</f>
        <v>92.29</v>
      </c>
      <c r="CY6" s="22">
        <f t="shared" si="11"/>
        <v>92.3</v>
      </c>
      <c r="CZ6" s="22">
        <f t="shared" si="11"/>
        <v>92</v>
      </c>
      <c r="DA6" s="22">
        <f t="shared" si="11"/>
        <v>91.4</v>
      </c>
      <c r="DB6" s="22">
        <f t="shared" si="11"/>
        <v>90.09</v>
      </c>
      <c r="DC6" s="22">
        <f t="shared" si="11"/>
        <v>90.21</v>
      </c>
      <c r="DD6" s="22">
        <f t="shared" si="11"/>
        <v>90.11</v>
      </c>
      <c r="DE6" s="22">
        <f t="shared" si="11"/>
        <v>89.73</v>
      </c>
      <c r="DF6" s="22">
        <f t="shared" si="11"/>
        <v>89.86</v>
      </c>
      <c r="DG6" s="21" t="str">
        <f>IF(DG7="","",IF(DG7="-","【-】","【"&amp;SUBSTITUTE(TEXT(DG7,"#,##0.00"),"-","△")&amp;"】"))</f>
        <v>【89.21】</v>
      </c>
      <c r="DH6" s="22">
        <f>IF(DH7="",NA(),DH7)</f>
        <v>48.38</v>
      </c>
      <c r="DI6" s="22">
        <f t="shared" ref="DI6:DQ6" si="12">IF(DI7="",NA(),DI7)</f>
        <v>49.25</v>
      </c>
      <c r="DJ6" s="22">
        <f t="shared" si="12"/>
        <v>49.96</v>
      </c>
      <c r="DK6" s="22">
        <f t="shared" si="12"/>
        <v>50.62</v>
      </c>
      <c r="DL6" s="22">
        <f t="shared" si="12"/>
        <v>51.24</v>
      </c>
      <c r="DM6" s="22">
        <f t="shared" si="12"/>
        <v>50.31</v>
      </c>
      <c r="DN6" s="22">
        <f t="shared" si="12"/>
        <v>50.74</v>
      </c>
      <c r="DO6" s="22">
        <f t="shared" si="12"/>
        <v>51.49</v>
      </c>
      <c r="DP6" s="22">
        <f t="shared" si="12"/>
        <v>51.94</v>
      </c>
      <c r="DQ6" s="22">
        <f t="shared" si="12"/>
        <v>52.46</v>
      </c>
      <c r="DR6" s="21" t="str">
        <f>IF(DR7="","",IF(DR7="-","【-】","【"&amp;SUBSTITUTE(TEXT(DR7,"#,##0.00"),"-","△")&amp;"】"))</f>
        <v>【52.41】</v>
      </c>
      <c r="DS6" s="22">
        <f>IF(DS7="",NA(),DS7)</f>
        <v>22.56</v>
      </c>
      <c r="DT6" s="22">
        <f t="shared" ref="DT6:EB6" si="13">IF(DT7="",NA(),DT7)</f>
        <v>24.09</v>
      </c>
      <c r="DU6" s="22">
        <f t="shared" si="13"/>
        <v>25.51</v>
      </c>
      <c r="DV6" s="22">
        <f t="shared" si="13"/>
        <v>27.23</v>
      </c>
      <c r="DW6" s="22">
        <f t="shared" si="13"/>
        <v>28.75</v>
      </c>
      <c r="DX6" s="22">
        <f t="shared" si="13"/>
        <v>21.34</v>
      </c>
      <c r="DY6" s="22">
        <f t="shared" si="13"/>
        <v>23.27</v>
      </c>
      <c r="DZ6" s="22">
        <f t="shared" si="13"/>
        <v>25.18</v>
      </c>
      <c r="EA6" s="22">
        <f t="shared" si="13"/>
        <v>26.52</v>
      </c>
      <c r="EB6" s="22">
        <f t="shared" si="13"/>
        <v>28.4</v>
      </c>
      <c r="EC6" s="21" t="str">
        <f>IF(EC7="","",IF(EC7="-","【-】","【"&amp;SUBSTITUTE(TEXT(EC7,"#,##0.00"),"-","△")&amp;"】"))</f>
        <v>【26.78】</v>
      </c>
      <c r="ED6" s="22">
        <f>IF(ED7="",NA(),ED7)</f>
        <v>0.71</v>
      </c>
      <c r="EE6" s="22">
        <f t="shared" ref="EE6:EM6" si="14">IF(EE7="",NA(),EE7)</f>
        <v>0.56000000000000005</v>
      </c>
      <c r="EF6" s="22">
        <f t="shared" si="14"/>
        <v>0.7</v>
      </c>
      <c r="EG6" s="22">
        <f t="shared" si="14"/>
        <v>0.57999999999999996</v>
      </c>
      <c r="EH6" s="22">
        <f t="shared" si="14"/>
        <v>0.72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232076</v>
      </c>
      <c r="D7" s="24">
        <v>46</v>
      </c>
      <c r="E7" s="24">
        <v>1</v>
      </c>
      <c r="F7" s="24">
        <v>0</v>
      </c>
      <c r="G7" s="24">
        <v>1</v>
      </c>
      <c r="H7" s="24" t="s">
        <v>93</v>
      </c>
      <c r="I7" s="24" t="s">
        <v>94</v>
      </c>
      <c r="J7" s="24" t="s">
        <v>95</v>
      </c>
      <c r="K7" s="24" t="s">
        <v>96</v>
      </c>
      <c r="L7" s="24" t="s">
        <v>97</v>
      </c>
      <c r="M7" s="24" t="s">
        <v>98</v>
      </c>
      <c r="N7" s="25" t="s">
        <v>99</v>
      </c>
      <c r="O7" s="25">
        <v>93.85</v>
      </c>
      <c r="P7" s="25">
        <v>99.81</v>
      </c>
      <c r="Q7" s="25">
        <v>2200</v>
      </c>
      <c r="R7" s="25">
        <v>185900</v>
      </c>
      <c r="S7" s="25">
        <v>161.13999999999999</v>
      </c>
      <c r="T7" s="25">
        <v>1153.6600000000001</v>
      </c>
      <c r="U7" s="25">
        <v>185084</v>
      </c>
      <c r="V7" s="25">
        <v>113.69</v>
      </c>
      <c r="W7" s="25">
        <v>1627.97</v>
      </c>
      <c r="X7" s="25">
        <v>121.14</v>
      </c>
      <c r="Y7" s="25">
        <v>119.52</v>
      </c>
      <c r="Z7" s="25">
        <v>115.4</v>
      </c>
      <c r="AA7" s="25">
        <v>113.93</v>
      </c>
      <c r="AB7" s="25">
        <v>112.57</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292.62</v>
      </c>
      <c r="AU7" s="25">
        <v>330.5</v>
      </c>
      <c r="AV7" s="25">
        <v>356.39</v>
      </c>
      <c r="AW7" s="25">
        <v>339.33</v>
      </c>
      <c r="AX7" s="25">
        <v>322.57</v>
      </c>
      <c r="AY7" s="25">
        <v>306.08</v>
      </c>
      <c r="AZ7" s="25">
        <v>306.14999999999998</v>
      </c>
      <c r="BA7" s="25">
        <v>297.54000000000002</v>
      </c>
      <c r="BB7" s="25">
        <v>289.44</v>
      </c>
      <c r="BC7" s="25">
        <v>282.19</v>
      </c>
      <c r="BD7" s="25">
        <v>239.69</v>
      </c>
      <c r="BE7" s="25">
        <v>66.64</v>
      </c>
      <c r="BF7" s="25">
        <v>56.79</v>
      </c>
      <c r="BG7" s="25">
        <v>48.17</v>
      </c>
      <c r="BH7" s="25">
        <v>44.7</v>
      </c>
      <c r="BI7" s="25">
        <v>32.04</v>
      </c>
      <c r="BJ7" s="25">
        <v>294.66000000000003</v>
      </c>
      <c r="BK7" s="25">
        <v>285.27</v>
      </c>
      <c r="BL7" s="25">
        <v>294.73</v>
      </c>
      <c r="BM7" s="25">
        <v>301.23</v>
      </c>
      <c r="BN7" s="25">
        <v>300.33</v>
      </c>
      <c r="BO7" s="25">
        <v>264.86</v>
      </c>
      <c r="BP7" s="25">
        <v>119.44</v>
      </c>
      <c r="BQ7" s="25">
        <v>117.89</v>
      </c>
      <c r="BR7" s="25">
        <v>112.87</v>
      </c>
      <c r="BS7" s="25">
        <v>98.25</v>
      </c>
      <c r="BT7" s="25">
        <v>109.14</v>
      </c>
      <c r="BU7" s="25">
        <v>103.75</v>
      </c>
      <c r="BV7" s="25">
        <v>105.3</v>
      </c>
      <c r="BW7" s="25">
        <v>99.41</v>
      </c>
      <c r="BX7" s="25">
        <v>101.11</v>
      </c>
      <c r="BY7" s="25">
        <v>102.03</v>
      </c>
      <c r="BZ7" s="25">
        <v>97.59</v>
      </c>
      <c r="CA7" s="25">
        <v>123.88</v>
      </c>
      <c r="CB7" s="25">
        <v>126.23</v>
      </c>
      <c r="CC7" s="25">
        <v>132.49</v>
      </c>
      <c r="CD7" s="25">
        <v>136.59</v>
      </c>
      <c r="CE7" s="25">
        <v>137.62</v>
      </c>
      <c r="CF7" s="25">
        <v>159.93</v>
      </c>
      <c r="CG7" s="25">
        <v>162.77000000000001</v>
      </c>
      <c r="CH7" s="25">
        <v>170.87</v>
      </c>
      <c r="CI7" s="25">
        <v>171.09</v>
      </c>
      <c r="CJ7" s="25">
        <v>173.56</v>
      </c>
      <c r="CK7" s="25">
        <v>181.66</v>
      </c>
      <c r="CL7" s="25">
        <v>67.900000000000006</v>
      </c>
      <c r="CM7" s="25">
        <v>68.3</v>
      </c>
      <c r="CN7" s="25">
        <v>67.52</v>
      </c>
      <c r="CO7" s="25">
        <v>66.84</v>
      </c>
      <c r="CP7" s="25">
        <v>67.77</v>
      </c>
      <c r="CQ7" s="25">
        <v>63.12</v>
      </c>
      <c r="CR7" s="25">
        <v>62.57</v>
      </c>
      <c r="CS7" s="25">
        <v>61.56</v>
      </c>
      <c r="CT7" s="25">
        <v>60.84</v>
      </c>
      <c r="CU7" s="25">
        <v>60.8</v>
      </c>
      <c r="CV7" s="25">
        <v>60.21</v>
      </c>
      <c r="CW7" s="25">
        <v>92.27</v>
      </c>
      <c r="CX7" s="25">
        <v>92.29</v>
      </c>
      <c r="CY7" s="25">
        <v>92.3</v>
      </c>
      <c r="CZ7" s="25">
        <v>92</v>
      </c>
      <c r="DA7" s="25">
        <v>91.4</v>
      </c>
      <c r="DB7" s="25">
        <v>90.09</v>
      </c>
      <c r="DC7" s="25">
        <v>90.21</v>
      </c>
      <c r="DD7" s="25">
        <v>90.11</v>
      </c>
      <c r="DE7" s="25">
        <v>89.73</v>
      </c>
      <c r="DF7" s="25">
        <v>89.86</v>
      </c>
      <c r="DG7" s="25">
        <v>89.21</v>
      </c>
      <c r="DH7" s="25">
        <v>48.38</v>
      </c>
      <c r="DI7" s="25">
        <v>49.25</v>
      </c>
      <c r="DJ7" s="25">
        <v>49.96</v>
      </c>
      <c r="DK7" s="25">
        <v>50.62</v>
      </c>
      <c r="DL7" s="25">
        <v>51.24</v>
      </c>
      <c r="DM7" s="25">
        <v>50.31</v>
      </c>
      <c r="DN7" s="25">
        <v>50.74</v>
      </c>
      <c r="DO7" s="25">
        <v>51.49</v>
      </c>
      <c r="DP7" s="25">
        <v>51.94</v>
      </c>
      <c r="DQ7" s="25">
        <v>52.46</v>
      </c>
      <c r="DR7" s="25">
        <v>52.41</v>
      </c>
      <c r="DS7" s="25">
        <v>22.56</v>
      </c>
      <c r="DT7" s="25">
        <v>24.09</v>
      </c>
      <c r="DU7" s="25">
        <v>25.51</v>
      </c>
      <c r="DV7" s="25">
        <v>27.23</v>
      </c>
      <c r="DW7" s="25">
        <v>28.75</v>
      </c>
      <c r="DX7" s="25">
        <v>21.34</v>
      </c>
      <c r="DY7" s="25">
        <v>23.27</v>
      </c>
      <c r="DZ7" s="25">
        <v>25.18</v>
      </c>
      <c r="EA7" s="25">
        <v>26.52</v>
      </c>
      <c r="EB7" s="25">
        <v>28.4</v>
      </c>
      <c r="EC7" s="25">
        <v>26.78</v>
      </c>
      <c r="ED7" s="25">
        <v>0.71</v>
      </c>
      <c r="EE7" s="25">
        <v>0.56000000000000005</v>
      </c>
      <c r="EF7" s="25">
        <v>0.7</v>
      </c>
      <c r="EG7" s="25">
        <v>0.57999999999999996</v>
      </c>
      <c r="EH7" s="25">
        <v>0.72</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2026-01-30T08:42:13Z</cp:lastPrinted>
  <dcterms:created xsi:type="dcterms:W3CDTF">2025-12-12T09:18:19Z</dcterms:created>
  <dcterms:modified xsi:type="dcterms:W3CDTF">2026-01-30T08:42:20Z</dcterms:modified>
  <cp:category/>
</cp:coreProperties>
</file>