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7特定環境保全公共下水道\"/>
    </mc:Choice>
  </mc:AlternateContent>
  <xr:revisionPtr revIDLastSave="0" documentId="13_ncr:1_{0D55C2C8-372F-418B-9971-B845BC60103B}" xr6:coauthVersionLast="36" xr6:coauthVersionMax="47" xr10:uidLastSave="{00000000-0000-0000-0000-000000000000}"/>
  <workbookProtection workbookAlgorithmName="SHA-512" workbookHashValue="by5okH4owrJsbTdAEBmKkPbttVB+jmggA7i43N8w274uxFSaO/D9OSNA+YftqS2YUdPgd2OJQR3hwUOYRGde7g==" workbookSaltValue="0SGnSTmWz1Qa7IxNbdu6yA==" workbookSpinCount="100000" lockStructure="1"/>
  <bookViews>
    <workbookView showHorizontalScroll="0" showVerticalScroll="0" showSheetTabs="0"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W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<sst xmlns="http://schemas.openxmlformats.org/spreadsheetml/2006/main" count="278" uniqueCount="116">
  <si>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</si>
  <si>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</si>
  <si>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</si>
  <si>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</si>
  <si>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</si>
  <si>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</si>
  <si>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</si>
  <si>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</si>
  <si>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</si>
  <si>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</si>
  <si>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</si>
  <si>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</si>
  <si>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</si>
  <si>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</si>
  <si>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</si>
  <si>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</si>
  <si>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</si>
  <si>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</si>
  <si>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</si>
  <si>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</si>
  <si>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</si>
  <si>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</si>
  <si>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</si>
  <si>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</si>
  <si>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</si>
  <si>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</si>
  <si>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</si>
  <si>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</si>
  <si>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</si>
  <si>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</si>
  <si>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</si>
  <si>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</si>
  <si>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</si>
  <si>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</si>
  <si>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</si>
  <si>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</si>
  <si>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</si>
  <si>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</si>
  <si>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</si>
  <si>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</si>
  <si>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</si>
  <si>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</si>
  <si>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</si>
  <si>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</si>
  <si>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</si>
  <si>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</si>
  <si>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</si>
  <si>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</si>
  <si>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</si>
  <si>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</si>
  <si>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</si>
  <si>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</si>
  <si>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</si>
  <si>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</si>
  <si>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</si>
  <si>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</si>
  <si>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</si>
  <si>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</si>
  <si>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</si>
  <si>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</si>
  <si>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</si>
  <si>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</si>
  <si>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</si>
  <si>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</si>
  <si>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</si>
  <si>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</si>
  <si>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</si>
  <si>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</si>
  <si>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</si>
  <si>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</si>
  <si>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</si>
  <si>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</si>
  <si>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</si>
  <si>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</si>
  <si>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</si>
  <si>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</si>
  <si>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</si>
  <si>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</si>
  <si>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</si>
  <si>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</si>
  <si>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</si>
  <si>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</si>
  <si>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</si>
  <si>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</si>
  <si>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</si>
  <si>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</si>
  <si>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</si>
  <si>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</si>
  <si>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</si>
  <si>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</si>
  <si>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</si>
  <si>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</si>
  <si>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</si>
  <si>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</si>
  <si>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</si>
  <si>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</si>
  <si>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</si>
  <si>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</si>
  <si>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</si>
  <si>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</si>
  <si>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</si>
  <si>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</si>
  <si>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</si>
  <si>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</si>
  <si>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</si>
  <si>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</si>
  <si>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</si>
  <si>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</si>
  <si>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</si>
  <si>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</si>
  <si>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</si>
  <si>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</si>
  <si>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</si>
  <si>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有形固定資産減価償却率
　既存施設の償却が進み増加したが、本市は未だ下水道整備区域の拡張をしており、新しい資産も多いことが平均を下回った要因と考えられる。
②　管渠老朽化率
　耐用年数を超えた管渠がないため0%となっているが、公共下水道事業と合わせ計画的な更新の検討が必要である。
③　管渠改善率
　管渠布設延長は下水道整備区域の拡張により伸びたが、修繕等の実績がなかっため、0%となった。</t>
    <phoneticPr fontId="4"/>
  </si>
  <si>
    <t>　経営の健全性・効率性については、経常黒字が続き、経費回収率が平均値を上回っているが、引き続き収益の増加と費用の抑制に努める必要がある。特に収入の根幹となる下水道使用料については、人口減少や節水機器の普及等の要因により、減少に転じることが想定されるため、現在使用料等のあり方を検討している。
　また、施設面においては平成28年度に策定し、令和３年度に改訂したストックマネジメント計画に基づき、施設の点検・調査、修繕・改築を効果的に進めていく。
　なお、経営戦略については令和2年度に策定及び公表を行い、令和6年度に見直す予定である。</t>
    <phoneticPr fontId="4"/>
  </si>
  <si>
    <t>①　経常収支比率
　昨年度と比較すると処理区域拡大による下水道使用料収入の増加があったが、それ以上に新規取得資産の減価償却開始等により費用が増加したため比率は下がった。下水道使用料収入は増加したが、一般会計繰出金の収入もあることが、平均を上回る要因と考えられるため、更なる収入確保と経費削減を図る必要がある。
②　累積欠損金比率
　0%であり今後も0%を維持するよう努める。
③　流動比率
　昨年度と比較すると起債の増加により負債が増加したもののそれ以上に流域下水道負担金の還付などの現金収入により資産が増加したため比率は上がった。本市は未だ下水道整備区域の拡張をしており、建設費財源を起債で調達していることが100％を下回る要因と考えられる。平均より高いものの使用料収入の増額など現金収入の更なる確保が必要である。
④　企業債残高対事業規模比率
　本市は未だ下水道整備区域の拡張をしており、建設費財源を起債で調達していることが平均を上回った要因と考えられる。下水道接続率向上などを図り使用料収入を増額させる必要がある。
⑤　経費回収率
　汚水処理費に対し総務省基準外に当たる一般会計からの繰出金を財源としなかったため100%となった。今後とも一層使用料収入の確保と経費削減を図る必要がある。
⑥　汚水処理原価
　平均より良好な状況は、未だ下水整備区域の拡張をしており、有収水量が伸びていることが要因と考えられるが、前年度より汚水処理費が増加しているため、下水道接続率向上などを図り使用料収入も増額させる必要がある。
⑦　施設利用率
　処理場を所有していないため数値が出ていない。
⑧　水洗化率
　下水整備区域の拡張に対し水洗化人口の増加幅が小さいことが、平均を下回った要因と考えられる。下水道整備済区域の接続率が向上するよう、市民や企業に働きかける必要がある。</t>
    <rPh sb="50" eb="52">
      <t>シンキ</t>
    </rPh>
    <rPh sb="52" eb="54">
      <t>シュトク</t>
    </rPh>
    <rPh sb="326" eb="327">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</si>
</sst>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EC3-4A64-9342-CD9A8FEBF0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0.27</c:v>
                </c:pt>
              </c:numCache>
            </c:numRef>
          </c:val>
          <c:smooth val="0"/>
          <c:extLst>
            <c:ext xmlns:c16="http://schemas.microsoft.com/office/drawing/2014/chart" uri="{C3380CC4-5D6E-409C-BE32-E72D297353CC}">
              <c16:uniqueId val="{00000001-0EC3-4A64-9342-CD9A8FEBF0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C8-4E0C-B04B-D83BA18DC9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44.24</c:v>
                </c:pt>
              </c:numCache>
            </c:numRef>
          </c:val>
          <c:smooth val="0"/>
          <c:extLst>
            <c:ext xmlns:c16="http://schemas.microsoft.com/office/drawing/2014/chart" uri="{C3380CC4-5D6E-409C-BE32-E72D297353CC}">
              <c16:uniqueId val="{00000001-72C8-4E0C-B04B-D83BA18DC9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89.87</c:v>
                </c:pt>
                <c:pt idx="3">
                  <c:v>85.37</c:v>
                </c:pt>
                <c:pt idx="4">
                  <c:v>87.08</c:v>
                </c:pt>
              </c:numCache>
            </c:numRef>
          </c:val>
          <c:extLst>
            <c:ext xmlns:c16="http://schemas.microsoft.com/office/drawing/2014/chart" uri="{C3380CC4-5D6E-409C-BE32-E72D297353CC}">
              <c16:uniqueId val="{00000000-0082-4EBA-A0BE-53B58253FD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88.15</c:v>
                </c:pt>
              </c:numCache>
            </c:numRef>
          </c:val>
          <c:smooth val="0"/>
          <c:extLst>
            <c:ext xmlns:c16="http://schemas.microsoft.com/office/drawing/2014/chart" uri="{C3380CC4-5D6E-409C-BE32-E72D297353CC}">
              <c16:uniqueId val="{00000001-0082-4EBA-A0BE-53B58253FD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103.57</c:v>
                </c:pt>
                <c:pt idx="3">
                  <c:v>120.09</c:v>
                </c:pt>
                <c:pt idx="4">
                  <c:v>105.02</c:v>
                </c:pt>
              </c:numCache>
            </c:numRef>
          </c:val>
          <c:extLst>
            <c:ext xmlns:c16="http://schemas.microsoft.com/office/drawing/2014/chart" uri="{C3380CC4-5D6E-409C-BE32-E72D297353CC}">
              <c16:uniqueId val="{00000000-937B-437C-AE64-808FC406A0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104.11</c:v>
                </c:pt>
              </c:numCache>
            </c:numRef>
          </c:val>
          <c:smooth val="0"/>
          <c:extLst>
            <c:ext xmlns:c16="http://schemas.microsoft.com/office/drawing/2014/chart" uri="{C3380CC4-5D6E-409C-BE32-E72D297353CC}">
              <c16:uniqueId val="{00000001-937B-437C-AE64-808FC406A0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2.09</c:v>
                </c:pt>
                <c:pt idx="3">
                  <c:v>3.86</c:v>
                </c:pt>
                <c:pt idx="4">
                  <c:v>5.26</c:v>
                </c:pt>
              </c:numCache>
            </c:numRef>
          </c:val>
          <c:extLst>
            <c:ext xmlns:c16="http://schemas.microsoft.com/office/drawing/2014/chart" uri="{C3380CC4-5D6E-409C-BE32-E72D297353CC}">
              <c16:uniqueId val="{00000000-9BC0-445E-A6E5-ACBDC83A54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31.73</c:v>
                </c:pt>
              </c:numCache>
            </c:numRef>
          </c:val>
          <c:smooth val="0"/>
          <c:extLst>
            <c:ext xmlns:c16="http://schemas.microsoft.com/office/drawing/2014/chart" uri="{C3380CC4-5D6E-409C-BE32-E72D297353CC}">
              <c16:uniqueId val="{00000001-9BC0-445E-A6E5-ACBDC83A54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36-407B-B672-7DB9E2C656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formatCode="#,##0.00;&quot;△&quot;#,##0.00">
                  <c:v>0</c:v>
                </c:pt>
              </c:numCache>
            </c:numRef>
          </c:val>
          <c:smooth val="0"/>
          <c:extLst>
            <c:ext xmlns:c16="http://schemas.microsoft.com/office/drawing/2014/chart" uri="{C3380CC4-5D6E-409C-BE32-E72D297353CC}">
              <c16:uniqueId val="{00000001-0036-407B-B672-7DB9E2C656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EDF-4567-BD32-CE7C523AD9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46.91</c:v>
                </c:pt>
              </c:numCache>
            </c:numRef>
          </c:val>
          <c:smooth val="0"/>
          <c:extLst>
            <c:ext xmlns:c16="http://schemas.microsoft.com/office/drawing/2014/chart" uri="{C3380CC4-5D6E-409C-BE32-E72D297353CC}">
              <c16:uniqueId val="{00000001-EEDF-4567-BD32-CE7C523AD9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82.05</c:v>
                </c:pt>
                <c:pt idx="3">
                  <c:v>69.67</c:v>
                </c:pt>
                <c:pt idx="4">
                  <c:v>74.709999999999994</c:v>
                </c:pt>
              </c:numCache>
            </c:numRef>
          </c:val>
          <c:extLst>
            <c:ext xmlns:c16="http://schemas.microsoft.com/office/drawing/2014/chart" uri="{C3380CC4-5D6E-409C-BE32-E72D297353CC}">
              <c16:uniqueId val="{00000000-F479-487E-9185-9C8DAFE75E4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44.35</c:v>
                </c:pt>
              </c:numCache>
            </c:numRef>
          </c:val>
          <c:smooth val="0"/>
          <c:extLst>
            <c:ext xmlns:c16="http://schemas.microsoft.com/office/drawing/2014/chart" uri="{C3380CC4-5D6E-409C-BE32-E72D297353CC}">
              <c16:uniqueId val="{00000001-F479-487E-9185-9C8DAFE75E4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1086.81</c:v>
                </c:pt>
                <c:pt idx="3">
                  <c:v>1725.25</c:v>
                </c:pt>
                <c:pt idx="4">
                  <c:v>2023.76</c:v>
                </c:pt>
              </c:numCache>
            </c:numRef>
          </c:val>
          <c:extLst>
            <c:ext xmlns:c16="http://schemas.microsoft.com/office/drawing/2014/chart" uri="{C3380CC4-5D6E-409C-BE32-E72D297353CC}">
              <c16:uniqueId val="{00000000-9E33-4520-A35A-38EB0A1A33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1283.69</c:v>
                </c:pt>
              </c:numCache>
            </c:numRef>
          </c:val>
          <c:smooth val="0"/>
          <c:extLst>
            <c:ext xmlns:c16="http://schemas.microsoft.com/office/drawing/2014/chart" uri="{C3380CC4-5D6E-409C-BE32-E72D297353CC}">
              <c16:uniqueId val="{00000001-9E33-4520-A35A-38EB0A1A33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17C5-4335-BC93-E0F4A22D4F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82.53</c:v>
                </c:pt>
              </c:numCache>
            </c:numRef>
          </c:val>
          <c:smooth val="0"/>
          <c:extLst>
            <c:ext xmlns:c16="http://schemas.microsoft.com/office/drawing/2014/chart" uri="{C3380CC4-5D6E-409C-BE32-E72D297353CC}">
              <c16:uniqueId val="{00000001-17C5-4335-BC93-E0F4A22D4F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153.53</c:v>
                </c:pt>
                <c:pt idx="3">
                  <c:v>161.87</c:v>
                </c:pt>
                <c:pt idx="4">
                  <c:v>181.07</c:v>
                </c:pt>
              </c:numCache>
            </c:numRef>
          </c:val>
          <c:extLst>
            <c:ext xmlns:c16="http://schemas.microsoft.com/office/drawing/2014/chart" uri="{C3380CC4-5D6E-409C-BE32-E72D297353CC}">
              <c16:uniqueId val="{00000000-D96F-43E2-ABD8-889D699E43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190.48</c:v>
                </c:pt>
              </c:numCache>
            </c:numRef>
          </c:val>
          <c:smooth val="0"/>
          <c:extLst>
            <c:ext xmlns:c16="http://schemas.microsoft.com/office/drawing/2014/chart" uri="{C3380CC4-5D6E-409C-BE32-E72D297353CC}">
              <c16:uniqueId val="{00000001-D96F-43E2-ABD8-889D699E43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豊川市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186775</v>
      </c>
      <c r="AM8" s="42"/>
      <c r="AN8" s="42"/>
      <c r="AO8" s="42"/>
      <c r="AP8" s="42"/>
      <c r="AQ8" s="42"/>
      <c r="AR8" s="42"/>
      <c r="AS8" s="42"/>
      <c r="AT8" s="35">
        <f>データ!T6</f>
        <v>161.13999999999999</v>
      </c>
      <c r="AU8" s="35"/>
      <c r="AV8" s="35"/>
      <c r="AW8" s="35"/>
      <c r="AX8" s="35"/>
      <c r="AY8" s="35"/>
      <c r="AZ8" s="35"/>
      <c r="BA8" s="35"/>
      <c r="BB8" s="35">
        <f>データ!U6</f>
        <v>1159.0899999999999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47.91</v>
      </c>
      <c r="J10" s="35"/>
      <c r="K10" s="35"/>
      <c r="L10" s="35"/>
      <c r="M10" s="35"/>
      <c r="N10" s="35"/>
      <c r="O10" s="35"/>
      <c r="P10" s="35">
        <f>データ!P6</f>
        <v>4.97</v>
      </c>
      <c r="Q10" s="35"/>
      <c r="R10" s="35"/>
      <c r="S10" s="35"/>
      <c r="T10" s="35"/>
      <c r="U10" s="35"/>
      <c r="V10" s="35"/>
      <c r="W10" s="35">
        <f>データ!Q6</f>
        <v>87.57</v>
      </c>
      <c r="X10" s="35"/>
      <c r="Y10" s="35"/>
      <c r="Z10" s="35"/>
      <c r="AA10" s="35"/>
      <c r="AB10" s="35"/>
      <c r="AC10" s="35"/>
      <c r="AD10" s="42">
        <f>データ!R6</f>
        <v>1991</v>
      </c>
      <c r="AE10" s="42"/>
      <c r="AF10" s="42"/>
      <c r="AG10" s="42"/>
      <c r="AH10" s="42"/>
      <c r="AI10" s="42"/>
      <c r="AJ10" s="42"/>
      <c r="AK10" s="2"/>
      <c r="AL10" s="42">
        <f>データ!V6</f>
        <v>9250</v>
      </c>
      <c r="AM10" s="42"/>
      <c r="AN10" s="42"/>
      <c r="AO10" s="42"/>
      <c r="AP10" s="42"/>
      <c r="AQ10" s="42"/>
      <c r="AR10" s="42"/>
      <c r="AS10" s="42"/>
      <c r="AT10" s="35">
        <f>データ!W6</f>
        <v>2.42</v>
      </c>
      <c r="AU10" s="35"/>
      <c r="AV10" s="35"/>
      <c r="AW10" s="35"/>
      <c r="AX10" s="35"/>
      <c r="AY10" s="35"/>
      <c r="AZ10" s="35"/>
      <c r="BA10" s="35"/>
      <c r="BB10" s="35">
        <f>データ!X6</f>
        <v>3822.31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JXwqjXw8sm1PP5ujwX9jvJuTVEx+hUxCdgq/8YEsr2D+eS4cecyQ+Ao7qBDEoNfhp6zDxJEjz7+gZgtW+Ojtkg==" saltValue="ysvViztO8IH79wbrh5RH8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232076</v>
      </c>
      <c r="D6" s="19">
        <f t="shared" si="3"/>
        <v>46</v>
      </c>
      <c r="E6" s="19">
        <f t="shared" si="3"/>
        <v>17</v>
      </c>
      <c r="F6" s="19">
        <f t="shared" si="3"/>
        <v>4</v>
      </c>
      <c r="G6" s="19">
        <f t="shared" si="3"/>
        <v>0</v>
      </c>
      <c r="H6" s="19" t="str">
        <f t="shared" si="3"/>
        <v>愛知県　豊川市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47.91</v>
      </c>
      <c r="P6" s="20">
        <f t="shared" si="3"/>
        <v>4.97</v>
      </c>
      <c r="Q6" s="20">
        <f t="shared" si="3"/>
        <v>87.57</v>
      </c>
      <c r="R6" s="20">
        <f t="shared" si="3"/>
        <v>1991</v>
      </c>
      <c r="S6" s="20">
        <f t="shared" si="3"/>
        <v>186775</v>
      </c>
      <c r="T6" s="20">
        <f t="shared" si="3"/>
        <v>161.13999999999999</v>
      </c>
      <c r="U6" s="20">
        <f t="shared" si="3"/>
        <v>1159.0899999999999</v>
      </c>
      <c r="V6" s="20">
        <f t="shared" si="3"/>
        <v>9250</v>
      </c>
      <c r="W6" s="20">
        <f t="shared" si="3"/>
        <v>2.42</v>
      </c>
      <c r="X6" s="20">
        <f t="shared" si="3"/>
        <v>3822.31</v>
      </c>
      <c r="Y6" s="21" t="str">
        <f>IF(Y7="",NA(),Y7)</f>
        <v>-</v>
      </c>
      <c r="Z6" s="21" t="str">
        <f t="shared" ref="Z6:AH6" si="4">IF(Z7="",NA(),Z7)</f>
        <v>-</v>
      </c>
      <c r="AA6" s="21">
        <f t="shared" si="4"/>
        <v>103.57</v>
      </c>
      <c r="AB6" s="21">
        <f t="shared" si="4"/>
        <v>120.09</v>
      </c>
      <c r="AC6" s="21">
        <f t="shared" si="4"/>
        <v>105.02</v>
      </c>
      <c r="AD6" s="21" t="str">
        <f t="shared" si="4"/>
        <v>-</v>
      </c>
      <c r="AE6" s="21" t="str">
        <f t="shared" si="4"/>
        <v>-</v>
      </c>
      <c r="AF6" s="21">
        <f t="shared" si="4"/>
        <v>102.73</v>
      </c>
      <c r="AG6" s="21">
        <f t="shared" si="4"/>
        <v>105.78</v>
      </c>
      <c r="AH6" s="21">
        <f t="shared" si="4"/>
        <v>104.11</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46.91</v>
      </c>
      <c r="AT6" s="20" t="str">
        <f>IF(AT7="","",IF(AT7="-","【-】","【"&amp;SUBSTITUTE(TEXT(AT7,"#,##0.00"),"-","△")&amp;"】"))</f>
        <v>【63.89】</v>
      </c>
      <c r="AU6" s="21" t="str">
        <f>IF(AU7="",NA(),AU7)</f>
        <v>-</v>
      </c>
      <c r="AV6" s="21" t="str">
        <f t="shared" ref="AV6:BD6" si="6">IF(AV7="",NA(),AV7)</f>
        <v>-</v>
      </c>
      <c r="AW6" s="21">
        <f t="shared" si="6"/>
        <v>82.05</v>
      </c>
      <c r="AX6" s="21">
        <f t="shared" si="6"/>
        <v>69.67</v>
      </c>
      <c r="AY6" s="21">
        <f t="shared" si="6"/>
        <v>74.709999999999994</v>
      </c>
      <c r="AZ6" s="21" t="str">
        <f t="shared" si="6"/>
        <v>-</v>
      </c>
      <c r="BA6" s="21" t="str">
        <f t="shared" si="6"/>
        <v>-</v>
      </c>
      <c r="BB6" s="21">
        <f t="shared" si="6"/>
        <v>47.72</v>
      </c>
      <c r="BC6" s="21">
        <f t="shared" si="6"/>
        <v>44.24</v>
      </c>
      <c r="BD6" s="21">
        <f t="shared" si="6"/>
        <v>44.35</v>
      </c>
      <c r="BE6" s="20" t="str">
        <f>IF(BE7="","",IF(BE7="-","【-】","【"&amp;SUBSTITUTE(TEXT(BE7,"#,##0.00"),"-","△")&amp;"】"))</f>
        <v>【44.07】</v>
      </c>
      <c r="BF6" s="21" t="str">
        <f>IF(BF7="",NA(),BF7)</f>
        <v>-</v>
      </c>
      <c r="BG6" s="21" t="str">
        <f t="shared" ref="BG6:BO6" si="7">IF(BG7="",NA(),BG7)</f>
        <v>-</v>
      </c>
      <c r="BH6" s="21">
        <f t="shared" si="7"/>
        <v>1086.81</v>
      </c>
      <c r="BI6" s="21">
        <f t="shared" si="7"/>
        <v>1725.25</v>
      </c>
      <c r="BJ6" s="21">
        <f t="shared" si="7"/>
        <v>2023.76</v>
      </c>
      <c r="BK6" s="21" t="str">
        <f t="shared" si="7"/>
        <v>-</v>
      </c>
      <c r="BL6" s="21" t="str">
        <f t="shared" si="7"/>
        <v>-</v>
      </c>
      <c r="BM6" s="21">
        <f t="shared" si="7"/>
        <v>1206.79</v>
      </c>
      <c r="BN6" s="21">
        <f t="shared" si="7"/>
        <v>1258.43</v>
      </c>
      <c r="BO6" s="21">
        <f t="shared" si="7"/>
        <v>1283.69</v>
      </c>
      <c r="BP6" s="20" t="str">
        <f>IF(BP7="","",IF(BP7="-","【-】","【"&amp;SUBSTITUTE(TEXT(BP7,"#,##0.00"),"-","△")&amp;"】"))</f>
        <v>【1,201.79】</v>
      </c>
      <c r="BQ6" s="21" t="str">
        <f>IF(BQ7="",NA(),BQ7)</f>
        <v>-</v>
      </c>
      <c r="BR6" s="21" t="str">
        <f t="shared" ref="BR6:BZ6" si="8">IF(BR7="",NA(),BR7)</f>
        <v>-</v>
      </c>
      <c r="BS6" s="21">
        <f t="shared" si="8"/>
        <v>100</v>
      </c>
      <c r="BT6" s="21">
        <f t="shared" si="8"/>
        <v>100</v>
      </c>
      <c r="BU6" s="21">
        <f t="shared" si="8"/>
        <v>100</v>
      </c>
      <c r="BV6" s="21" t="str">
        <f t="shared" si="8"/>
        <v>-</v>
      </c>
      <c r="BW6" s="21" t="str">
        <f t="shared" si="8"/>
        <v>-</v>
      </c>
      <c r="BX6" s="21">
        <f t="shared" si="8"/>
        <v>71.84</v>
      </c>
      <c r="BY6" s="21">
        <f t="shared" si="8"/>
        <v>73.36</v>
      </c>
      <c r="BZ6" s="21">
        <f t="shared" si="8"/>
        <v>82.53</v>
      </c>
      <c r="CA6" s="20" t="str">
        <f>IF(CA7="","",IF(CA7="-","【-】","【"&amp;SUBSTITUTE(TEXT(CA7,"#,##0.00"),"-","△")&amp;"】"))</f>
        <v>【75.31】</v>
      </c>
      <c r="CB6" s="21" t="str">
        <f>IF(CB7="",NA(),CB7)</f>
        <v>-</v>
      </c>
      <c r="CC6" s="21" t="str">
        <f t="shared" ref="CC6:CK6" si="9">IF(CC7="",NA(),CC7)</f>
        <v>-</v>
      </c>
      <c r="CD6" s="21">
        <f t="shared" si="9"/>
        <v>153.53</v>
      </c>
      <c r="CE6" s="21">
        <f t="shared" si="9"/>
        <v>161.87</v>
      </c>
      <c r="CF6" s="21">
        <f t="shared" si="9"/>
        <v>181.07</v>
      </c>
      <c r="CG6" s="21" t="str">
        <f t="shared" si="9"/>
        <v>-</v>
      </c>
      <c r="CH6" s="21" t="str">
        <f t="shared" si="9"/>
        <v>-</v>
      </c>
      <c r="CI6" s="21">
        <f t="shared" si="9"/>
        <v>228.47</v>
      </c>
      <c r="CJ6" s="21">
        <f t="shared" si="9"/>
        <v>224.88</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42.47</v>
      </c>
      <c r="CU6" s="21">
        <f t="shared" si="10"/>
        <v>42.4</v>
      </c>
      <c r="CV6" s="21">
        <f t="shared" si="10"/>
        <v>44.24</v>
      </c>
      <c r="CW6" s="20" t="str">
        <f>IF(CW7="","",IF(CW7="-","【-】","【"&amp;SUBSTITUTE(TEXT(CW7,"#,##0.00"),"-","△")&amp;"】"))</f>
        <v>【42.57】</v>
      </c>
      <c r="CX6" s="21" t="str">
        <f>IF(CX7="",NA(),CX7)</f>
        <v>-</v>
      </c>
      <c r="CY6" s="21" t="str">
        <f t="shared" ref="CY6:DG6" si="11">IF(CY7="",NA(),CY7)</f>
        <v>-</v>
      </c>
      <c r="CZ6" s="21">
        <f t="shared" si="11"/>
        <v>89.87</v>
      </c>
      <c r="DA6" s="21">
        <f t="shared" si="11"/>
        <v>85.37</v>
      </c>
      <c r="DB6" s="21">
        <f t="shared" si="11"/>
        <v>87.08</v>
      </c>
      <c r="DC6" s="21" t="str">
        <f t="shared" si="11"/>
        <v>-</v>
      </c>
      <c r="DD6" s="21" t="str">
        <f t="shared" si="11"/>
        <v>-</v>
      </c>
      <c r="DE6" s="21">
        <f t="shared" si="11"/>
        <v>83.75</v>
      </c>
      <c r="DF6" s="21">
        <f t="shared" si="11"/>
        <v>84.19</v>
      </c>
      <c r="DG6" s="21">
        <f t="shared" si="11"/>
        <v>88.15</v>
      </c>
      <c r="DH6" s="20" t="str">
        <f>IF(DH7="","",IF(DH7="-","【-】","【"&amp;SUBSTITUTE(TEXT(DH7,"#,##0.00"),"-","△")&amp;"】"))</f>
        <v>【85.24】</v>
      </c>
      <c r="DI6" s="21" t="str">
        <f>IF(DI7="",NA(),DI7)</f>
        <v>-</v>
      </c>
      <c r="DJ6" s="21" t="str">
        <f t="shared" ref="DJ6:DR6" si="12">IF(DJ7="",NA(),DJ7)</f>
        <v>-</v>
      </c>
      <c r="DK6" s="21">
        <f t="shared" si="12"/>
        <v>2.09</v>
      </c>
      <c r="DL6" s="21">
        <f t="shared" si="12"/>
        <v>3.86</v>
      </c>
      <c r="DM6" s="21">
        <f t="shared" si="12"/>
        <v>5.26</v>
      </c>
      <c r="DN6" s="21" t="str">
        <f t="shared" si="12"/>
        <v>-</v>
      </c>
      <c r="DO6" s="21" t="str">
        <f t="shared" si="12"/>
        <v>-</v>
      </c>
      <c r="DP6" s="21">
        <f t="shared" si="12"/>
        <v>24.68</v>
      </c>
      <c r="DQ6" s="21">
        <f t="shared" si="12"/>
        <v>21.36</v>
      </c>
      <c r="DR6" s="21">
        <f t="shared" si="12"/>
        <v>31.73</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0">
        <f t="shared" si="13"/>
        <v>0</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0.27</v>
      </c>
      <c r="EO6" s="20" t="str">
        <f>IF(EO7="","",IF(EO7="-","【-】","【"&amp;SUBSTITUTE(TEXT(EO7,"#,##0.00"),"-","△")&amp;"】"))</f>
        <v>【0.15】</v>
      </c>
    </row>
    <row r="7" spans="1:148" s="22" customFormat="1" x14ac:dyDescent="0.15">
      <c r="A7" s="14"/>
      <c r="B7" s="23">
        <v>2021</v>
      </c>
      <c r="C7" s="23">
        <v>232076</v>
      </c>
      <c r="D7" s="23">
        <v>46</v>
      </c>
      <c r="E7" s="23">
        <v>17</v>
      </c>
      <c r="F7" s="23">
        <v>4</v>
      </c>
      <c r="G7" s="23">
        <v>0</v>
      </c>
      <c r="H7" s="23" t="s">
        <v>95</v>
      </c>
      <c r="I7" s="23" t="s">
        <v>96</v>
      </c>
      <c r="J7" s="23" t="s">
        <v>97</v>
      </c>
      <c r="K7" s="23" t="s">
        <v>98</v>
      </c>
      <c r="L7" s="23" t="s">
        <v>99</v>
      </c>
      <c r="M7" s="23" t="s">
        <v>100</v>
      </c>
      <c r="N7" s="24" t="s">
        <v>101</v>
      </c>
      <c r="O7" s="24">
        <v>47.91</v>
      </c>
      <c r="P7" s="24">
        <v>4.97</v>
      </c>
      <c r="Q7" s="24">
        <v>87.57</v>
      </c>
      <c r="R7" s="24">
        <v>1991</v>
      </c>
      <c r="S7" s="24">
        <v>186775</v>
      </c>
      <c r="T7" s="24">
        <v>161.13999999999999</v>
      </c>
      <c r="U7" s="24">
        <v>1159.0899999999999</v>
      </c>
      <c r="V7" s="24">
        <v>9250</v>
      </c>
      <c r="W7" s="24">
        <v>2.42</v>
      </c>
      <c r="X7" s="24">
        <v>3822.31</v>
      </c>
      <c r="Y7" s="24" t="s">
        <v>101</v>
      </c>
      <c r="Z7" s="24" t="s">
        <v>101</v>
      </c>
      <c r="AA7" s="24">
        <v>103.57</v>
      </c>
      <c r="AB7" s="24">
        <v>120.09</v>
      </c>
      <c r="AC7" s="24">
        <v>105.02</v>
      </c>
      <c r="AD7" s="24" t="s">
        <v>101</v>
      </c>
      <c r="AE7" s="24" t="s">
        <v>101</v>
      </c>
      <c r="AF7" s="24">
        <v>102.73</v>
      </c>
      <c r="AG7" s="24">
        <v>105.78</v>
      </c>
      <c r="AH7" s="24">
        <v>104.11</v>
      </c>
      <c r="AI7" s="24">
        <v>105.35</v>
      </c>
      <c r="AJ7" s="24" t="s">
        <v>101</v>
      </c>
      <c r="AK7" s="24" t="s">
        <v>101</v>
      </c>
      <c r="AL7" s="24">
        <v>0</v>
      </c>
      <c r="AM7" s="24">
        <v>0</v>
      </c>
      <c r="AN7" s="24">
        <v>0</v>
      </c>
      <c r="AO7" s="24" t="s">
        <v>101</v>
      </c>
      <c r="AP7" s="24" t="s">
        <v>101</v>
      </c>
      <c r="AQ7" s="24">
        <v>94.97</v>
      </c>
      <c r="AR7" s="24">
        <v>63.96</v>
      </c>
      <c r="AS7" s="24">
        <v>46.91</v>
      </c>
      <c r="AT7" s="24">
        <v>63.89</v>
      </c>
      <c r="AU7" s="24" t="s">
        <v>101</v>
      </c>
      <c r="AV7" s="24" t="s">
        <v>101</v>
      </c>
      <c r="AW7" s="24">
        <v>82.05</v>
      </c>
      <c r="AX7" s="24">
        <v>69.67</v>
      </c>
      <c r="AY7" s="24">
        <v>74.709999999999994</v>
      </c>
      <c r="AZ7" s="24" t="s">
        <v>101</v>
      </c>
      <c r="BA7" s="24" t="s">
        <v>101</v>
      </c>
      <c r="BB7" s="24">
        <v>47.72</v>
      </c>
      <c r="BC7" s="24">
        <v>44.24</v>
      </c>
      <c r="BD7" s="24">
        <v>44.35</v>
      </c>
      <c r="BE7" s="24">
        <v>44.07</v>
      </c>
      <c r="BF7" s="24" t="s">
        <v>101</v>
      </c>
      <c r="BG7" s="24" t="s">
        <v>101</v>
      </c>
      <c r="BH7" s="24">
        <v>1086.81</v>
      </c>
      <c r="BI7" s="24">
        <v>1725.25</v>
      </c>
      <c r="BJ7" s="24">
        <v>2023.76</v>
      </c>
      <c r="BK7" s="24" t="s">
        <v>101</v>
      </c>
      <c r="BL7" s="24" t="s">
        <v>101</v>
      </c>
      <c r="BM7" s="24">
        <v>1206.79</v>
      </c>
      <c r="BN7" s="24">
        <v>1258.43</v>
      </c>
      <c r="BO7" s="24">
        <v>1283.69</v>
      </c>
      <c r="BP7" s="24">
        <v>1201.79</v>
      </c>
      <c r="BQ7" s="24" t="s">
        <v>101</v>
      </c>
      <c r="BR7" s="24" t="s">
        <v>101</v>
      </c>
      <c r="BS7" s="24">
        <v>100</v>
      </c>
      <c r="BT7" s="24">
        <v>100</v>
      </c>
      <c r="BU7" s="24">
        <v>100</v>
      </c>
      <c r="BV7" s="24" t="s">
        <v>101</v>
      </c>
      <c r="BW7" s="24" t="s">
        <v>101</v>
      </c>
      <c r="BX7" s="24">
        <v>71.84</v>
      </c>
      <c r="BY7" s="24">
        <v>73.36</v>
      </c>
      <c r="BZ7" s="24">
        <v>82.53</v>
      </c>
      <c r="CA7" s="24">
        <v>75.31</v>
      </c>
      <c r="CB7" s="24" t="s">
        <v>101</v>
      </c>
      <c r="CC7" s="24" t="s">
        <v>101</v>
      </c>
      <c r="CD7" s="24">
        <v>153.53</v>
      </c>
      <c r="CE7" s="24">
        <v>161.87</v>
      </c>
      <c r="CF7" s="24">
        <v>181.07</v>
      </c>
      <c r="CG7" s="24" t="s">
        <v>101</v>
      </c>
      <c r="CH7" s="24" t="s">
        <v>101</v>
      </c>
      <c r="CI7" s="24">
        <v>228.47</v>
      </c>
      <c r="CJ7" s="24">
        <v>224.88</v>
      </c>
      <c r="CK7" s="24">
        <v>190.48</v>
      </c>
      <c r="CL7" s="24">
        <v>216.39</v>
      </c>
      <c r="CM7" s="24" t="s">
        <v>101</v>
      </c>
      <c r="CN7" s="24" t="s">
        <v>101</v>
      </c>
      <c r="CO7" s="24" t="s">
        <v>101</v>
      </c>
      <c r="CP7" s="24" t="s">
        <v>101</v>
      </c>
      <c r="CQ7" s="24" t="s">
        <v>101</v>
      </c>
      <c r="CR7" s="24" t="s">
        <v>101</v>
      </c>
      <c r="CS7" s="24" t="s">
        <v>101</v>
      </c>
      <c r="CT7" s="24">
        <v>42.47</v>
      </c>
      <c r="CU7" s="24">
        <v>42.4</v>
      </c>
      <c r="CV7" s="24">
        <v>44.24</v>
      </c>
      <c r="CW7" s="24">
        <v>42.57</v>
      </c>
      <c r="CX7" s="24" t="s">
        <v>101</v>
      </c>
      <c r="CY7" s="24" t="s">
        <v>101</v>
      </c>
      <c r="CZ7" s="24">
        <v>89.87</v>
      </c>
      <c r="DA7" s="24">
        <v>85.37</v>
      </c>
      <c r="DB7" s="24">
        <v>87.08</v>
      </c>
      <c r="DC7" s="24" t="s">
        <v>101</v>
      </c>
      <c r="DD7" s="24" t="s">
        <v>101</v>
      </c>
      <c r="DE7" s="24">
        <v>83.75</v>
      </c>
      <c r="DF7" s="24">
        <v>84.19</v>
      </c>
      <c r="DG7" s="24">
        <v>88.15</v>
      </c>
      <c r="DH7" s="24">
        <v>85.24</v>
      </c>
      <c r="DI7" s="24" t="s">
        <v>101</v>
      </c>
      <c r="DJ7" s="24" t="s">
        <v>101</v>
      </c>
      <c r="DK7" s="24">
        <v>2.09</v>
      </c>
      <c r="DL7" s="24">
        <v>3.86</v>
      </c>
      <c r="DM7" s="24">
        <v>5.26</v>
      </c>
      <c r="DN7" s="24" t="s">
        <v>101</v>
      </c>
      <c r="DO7" s="24" t="s">
        <v>101</v>
      </c>
      <c r="DP7" s="24">
        <v>24.68</v>
      </c>
      <c r="DQ7" s="24">
        <v>21.36</v>
      </c>
      <c r="DR7" s="24">
        <v>31.73</v>
      </c>
      <c r="DS7" s="24">
        <v>25.87</v>
      </c>
      <c r="DT7" s="24" t="s">
        <v>101</v>
      </c>
      <c r="DU7" s="24" t="s">
        <v>101</v>
      </c>
      <c r="DV7" s="24">
        <v>0</v>
      </c>
      <c r="DW7" s="24">
        <v>0</v>
      </c>
      <c r="DX7" s="24">
        <v>0</v>
      </c>
      <c r="DY7" s="24" t="s">
        <v>101</v>
      </c>
      <c r="DZ7" s="24" t="s">
        <v>101</v>
      </c>
      <c r="EA7" s="24">
        <v>8.6199999999999992</v>
      </c>
      <c r="EB7" s="24">
        <v>0.01</v>
      </c>
      <c r="EC7" s="24">
        <v>0</v>
      </c>
      <c r="ED7" s="24">
        <v>0.01</v>
      </c>
      <c r="EE7" s="24" t="s">
        <v>101</v>
      </c>
      <c r="EF7" s="24" t="s">
        <v>101</v>
      </c>
      <c r="EG7" s="24">
        <v>0</v>
      </c>
      <c r="EH7" s="24">
        <v>0</v>
      </c>
      <c r="EI7" s="24">
        <v>0</v>
      </c>
      <c r="EJ7" s="24" t="s">
        <v>101</v>
      </c>
      <c r="EK7" s="24" t="s">
        <v>101</v>
      </c>
      <c r="EL7" s="24">
        <v>0.36</v>
      </c>
      <c r="EM7" s="24">
        <v>0.39</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2023-01-20T03:29:51Z</cp:lastPrinted>
  <dcterms:created xsi:type="dcterms:W3CDTF">2023-01-12T23:39:38Z</dcterms:created>
  <dcterms:modified xsi:type="dcterms:W3CDTF">2023-01-26T06:16:55Z</dcterms:modified>
  <cp:category/>
</cp:coreProperties>
</file>