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18FFF36D-CDFD-49BC-A5F6-257C9BE1941E}" xr6:coauthVersionLast="47" xr6:coauthVersionMax="47" xr10:uidLastSave="{00000000-0000-0000-0000-000000000000}"/>
  <workbookProtection workbookAlgorithmName="SHA-512" workbookHashValue="b3Uyn80LpIpFay4HI1UFepIN+uxtCFD8GE51G7bvSElrnopiLB77ccVoSy62WmpiQV3M0xVroNQ75LiCuW8IMg==" workbookSaltValue="KVvQqGiPvJsztGqeryHtl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<sst xmlns="http://schemas.openxmlformats.org/spreadsheetml/2006/main" count="236" uniqueCount="116">
  <si>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</si>
  <si>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</si>
  <si>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</si>
  <si>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</si>
  <si>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</si>
  <si>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</si>
  <si>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</si>
  <si>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</si>
  <si>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</si>
  <si>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</si>
  <si>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</si>
  <si>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</si>
  <si>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</si>
  <si>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</si>
  <si>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</si>
  <si>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</si>
  <si>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</si>
  <si>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</si>
  <si>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</si>
  <si>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</si>
  <si>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</si>
  <si>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</si>
  <si>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</si>
  <si>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</si>
  <si>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</si>
  <si>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</si>
  <si>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</si>
  <si>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</si>
  <si>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</si>
  <si>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</si>
  <si>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</si>
  <si>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</si>
  <si>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</si>
  <si>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</si>
  <si>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</si>
  <si>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</si>
  <si>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</si>
  <si>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</si>
  <si>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</si>
  <si>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</si>
  <si>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</si>
  <si>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</si>
  <si>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</si>
  <si>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</si>
  <si>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</si>
  <si>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</si>
  <si>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</si>
  <si>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</si>
  <si>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</si>
  <si>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</si>
  <si>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</si>
  <si>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</si>
  <si>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</si>
  <si>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</si>
  <si>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</si>
  <si>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</si>
  <si>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</si>
  <si>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</si>
  <si>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</si>
  <si>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</si>
  <si>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</si>
  <si>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</si>
  <si>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</si>
  <si>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</si>
  <si>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</si>
  <si>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</si>
  <si>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</si>
  <si>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</si>
  <si>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</si>
  <si>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</si>
  <si>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</si>
  <si>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</si>
  <si>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</si>
  <si>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</si>
  <si>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</si>
  <si>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</si>
  <si>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</si>
  <si>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</si>
  <si>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</si>
  <si>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</si>
  <si>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</si>
  <si>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</si>
  <si>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</si>
  <si>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</si>
  <si>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</si>
  <si>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</si>
  <si>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</si>
  <si>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</si>
  <si>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</si>
  <si>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</si>
  <si>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</si>
  <si>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</si>
  <si>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</si>
  <si>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</si>
  <si>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</si>
  <si>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</si>
  <si>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豊川市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</si>
  <si>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</si>
  <si>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</si>
  <si>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</si>
  <si>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</si>
  <si>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</si>
  <si>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</si>
  <si>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</si>
  <si>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</si>
  <si>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</si>
  <si>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</si>
  <si>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</si>
  <si>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</si>
  <si>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</si>
  <si>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</si>
  <si>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</si>
  <si>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</si>
  <si>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　有形固定資産減価償却率
　既存施設の償却が進み増加したが、本市は未だ下水道整備区域の拡張をしており、新しい資産も多いことが平均を下回った要因と考えられる。
②　管渠老朽化率
　耐用年数を超えた管渠がないため0%となっているが、公共下水道事業とともに計画的な更新の検討が必要である。
③　管渠改善率
　管渠布設延長は下水道整備区域の拡張により伸びたが、修繕等の実績がなかっため、0%となった。</t>
    <phoneticPr fontId="4"/>
  </si>
  <si>
    <t>　経営の健全性・効率性について、経常黒字が続いているものの、収益の一部は一般会計からの繰出金によるものであり、今後は金利上昇に伴う支払利息の増加や物価高騰による資本費や維持管理費の増加により一般会計の負担額も増加傾向となる見込みである。このような状況下で、健全かつ効率的な経営を進めていくには、効率的な管渠等の投資を行うこと、及び企業債の抑制並びに償還方法の見直しにより、将来発生し得る支払利息を未然に抑制することが必要である。
　また、施設面においては平成28年度に策定し、令和3年度に改訂したストックマネジメント計画に基づき、施設の点検・調査、修繕・改築を効果的に進めていく。
　なお、経営戦略については令和3年3月に策定及び公表を行い、令和7年度に見直す予定である。</t>
    <rPh sb="30" eb="32">
      <t>シュウエキ</t>
    </rPh>
    <rPh sb="33" eb="35">
      <t>イチブ</t>
    </rPh>
    <rPh sb="36" eb="38">
      <t>イッパン</t>
    </rPh>
    <rPh sb="38" eb="40">
      <t>カイケイ</t>
    </rPh>
    <rPh sb="43" eb="45">
      <t>クリダ</t>
    </rPh>
    <rPh sb="45" eb="46">
      <t>キン</t>
    </rPh>
    <rPh sb="55" eb="57">
      <t>コンゴ</t>
    </rPh>
    <rPh sb="58" eb="62">
      <t>キンリジョウショウ</t>
    </rPh>
    <rPh sb="63" eb="64">
      <t>トモナ</t>
    </rPh>
    <rPh sb="65" eb="67">
      <t>シハライ</t>
    </rPh>
    <rPh sb="67" eb="69">
      <t>リソク</t>
    </rPh>
    <rPh sb="70" eb="72">
      <t>ゾウカ</t>
    </rPh>
    <rPh sb="73" eb="77">
      <t>ブッカコウトウ</t>
    </rPh>
    <rPh sb="90" eb="92">
      <t>ゾウカ</t>
    </rPh>
    <rPh sb="95" eb="97">
      <t>イッパン</t>
    </rPh>
    <rPh sb="97" eb="99">
      <t>カイケイ</t>
    </rPh>
    <rPh sb="100" eb="102">
      <t>フタン</t>
    </rPh>
    <rPh sb="102" eb="103">
      <t>ガク</t>
    </rPh>
    <rPh sb="104" eb="106">
      <t>ゾウカ</t>
    </rPh>
    <rPh sb="106" eb="108">
      <t>ケイコウ</t>
    </rPh>
    <rPh sb="111" eb="113">
      <t>ミコ</t>
    </rPh>
    <rPh sb="123" eb="126">
      <t>ジョウキョウカ</t>
    </rPh>
    <rPh sb="128" eb="130">
      <t>ケンゼン</t>
    </rPh>
    <rPh sb="132" eb="135">
      <t>コウリツテキ</t>
    </rPh>
    <rPh sb="136" eb="138">
      <t>ケイエイ</t>
    </rPh>
    <rPh sb="139" eb="140">
      <t>スス</t>
    </rPh>
    <rPh sb="151" eb="153">
      <t>カンキョ</t>
    </rPh>
    <rPh sb="153" eb="154">
      <t>トウ</t>
    </rPh>
    <rPh sb="155" eb="157">
      <t>トウシ</t>
    </rPh>
    <rPh sb="163" eb="164">
      <t>オヨ</t>
    </rPh>
    <rPh sb="165" eb="167">
      <t>キギョウ</t>
    </rPh>
    <rPh sb="167" eb="168">
      <t>サイ</t>
    </rPh>
    <rPh sb="169" eb="171">
      <t>ヨクセイ</t>
    </rPh>
    <rPh sb="171" eb="172">
      <t>ナラ</t>
    </rPh>
    <rPh sb="174" eb="176">
      <t>ショウカン</t>
    </rPh>
    <rPh sb="176" eb="178">
      <t>ホウホウ</t>
    </rPh>
    <rPh sb="179" eb="181">
      <t>ミナオ</t>
    </rPh>
    <rPh sb="186" eb="188">
      <t>ショウライ</t>
    </rPh>
    <rPh sb="188" eb="190">
      <t>ハッセイ</t>
    </rPh>
    <rPh sb="191" eb="192">
      <t>ウ</t>
    </rPh>
    <rPh sb="193" eb="195">
      <t>シハライ</t>
    </rPh>
    <rPh sb="195" eb="197">
      <t>リソク</t>
    </rPh>
    <rPh sb="198" eb="200">
      <t>ミゼン</t>
    </rPh>
    <rPh sb="201" eb="203">
      <t>ヨクセイ</t>
    </rPh>
    <rPh sb="208" eb="210">
      <t>ヒツヨウ</t>
    </rPh>
    <phoneticPr fontId="4"/>
  </si>
  <si>
    <t>①　経常収支比率
　一般会計繰出金の収入もあり100%を超え黒字であるが、平均を下回っている。なお、次年度は下水道使用料改定により営業収益は増加する見込みであるが、同時に金利上昇により、新規借入や既存の企業債の利率見直しに伴う支払利息の増加が始まっていくことで営業外費用は今後増加していく見込みである。
②　累積欠損金比率
　0%であり今後も0%を維持するよう努める。
③　流動比率
　昨年度と比較すると、建設改良費支出により未払金が減少したものの、預金も減少したため流動比率は横ばいとなった。引き続き流動比率が100％以上となるように努める。
④　企業債残高対事業規模比率
　本市は未だ下水道整備区域の拡張をしており、建設費財源を起債で調達していることが平均を上回った要因と考えられる。下水道接続率向上などを図り使用料収入を増額させる必要がある。
⑤　経費回収率
　経費回収率は100％となったが、分流式下水道等に要する経費分については全額一般会計からの繰出金により賄っており、今後の金利上昇に伴い分流式下水道等に要する経費分も増えていくことになる。特に本市の特定環境保全公共下水道事業については、④企業債残高対事業規模比率が高い傾向にあるため、支払利息の抑制が重要となる。
⑥　汚水処理原価
　下水整備区域の拡張をしており、有収水量が伸びていることが昨年度を下回った要因と考えられる。
⑦　施設利用率
　処理場を所有していないため数値が出ていない。
⑧　水洗化率
　現在処理区域内人口の増加割合に対し、現在水洗便所設置済人口の増加割合が多いことが増加要因であり、平均を上回った。</t>
    <rPh sb="203" eb="208">
      <t>ケンセツカイリョウヒ</t>
    </rPh>
    <rPh sb="208" eb="210">
      <t>シシュツ</t>
    </rPh>
    <rPh sb="213" eb="216">
      <t>ミバライキン</t>
    </rPh>
    <rPh sb="217" eb="219">
      <t>ゲンショウ</t>
    </rPh>
    <rPh sb="225" eb="227">
      <t>ヨキン</t>
    </rPh>
    <rPh sb="228" eb="230">
      <t>ゲンショウ</t>
    </rPh>
    <rPh sb="234" eb="236">
      <t>リュウドウ</t>
    </rPh>
    <rPh sb="236" eb="238">
      <t>ヒリツ</t>
    </rPh>
    <rPh sb="239" eb="240">
      <t>ヨコ</t>
    </rPh>
    <rPh sb="247" eb="248">
      <t>ヒ</t>
    </rPh>
    <rPh sb="249" eb="250">
      <t>ツヅ</t>
    </rPh>
    <rPh sb="251" eb="255">
      <t>リュウドウヒリツ</t>
    </rPh>
    <rPh sb="260" eb="262">
      <t>イジョウ</t>
    </rPh>
    <rPh sb="268" eb="269">
      <t>ツト</t>
    </rPh>
    <rPh sb="384" eb="386">
      <t>ケイヒ</t>
    </rPh>
    <rPh sb="386" eb="388">
      <t>カイシュウ</t>
    </rPh>
    <rPh sb="388" eb="389">
      <t>リツ</t>
    </rPh>
    <rPh sb="400" eb="402">
      <t>ブンリュウ</t>
    </rPh>
    <rPh sb="402" eb="403">
      <t>シキ</t>
    </rPh>
    <rPh sb="403" eb="406">
      <t>ゲスイドウ</t>
    </rPh>
    <rPh sb="406" eb="407">
      <t>トウ</t>
    </rPh>
    <rPh sb="408" eb="409">
      <t>ヨウ</t>
    </rPh>
    <rPh sb="411" eb="413">
      <t>ケイヒ</t>
    </rPh>
    <rPh sb="413" eb="414">
      <t>ブン</t>
    </rPh>
    <rPh sb="419" eb="421">
      <t>ゼンガク</t>
    </rPh>
    <rPh sb="421" eb="425">
      <t>イッパンカイケイ</t>
    </rPh>
    <rPh sb="428" eb="430">
      <t>クリダ</t>
    </rPh>
    <rPh sb="430" eb="431">
      <t>キン</t>
    </rPh>
    <rPh sb="434" eb="435">
      <t>マカナ</t>
    </rPh>
    <rPh sb="440" eb="442">
      <t>コンゴ</t>
    </rPh>
    <rPh sb="443" eb="447">
      <t>キンリジョウショウ</t>
    </rPh>
    <rPh sb="476" eb="477">
      <t>トク</t>
    </rPh>
    <rPh sb="481" eb="483">
      <t>トクテイ</t>
    </rPh>
    <rPh sb="483" eb="485">
      <t>カンキョウ</t>
    </rPh>
    <rPh sb="485" eb="487">
      <t>ホゼン</t>
    </rPh>
    <rPh sb="487" eb="494">
      <t>コウキョウゲスイドウジギョウ</t>
    </rPh>
    <rPh sb="514" eb="515">
      <t>タカ</t>
    </rPh>
    <rPh sb="516" eb="518">
      <t>ケイコウ</t>
    </rPh>
    <rPh sb="524" eb="526">
      <t>シハライ</t>
    </rPh>
    <rPh sb="526" eb="528">
      <t>リソク</t>
    </rPh>
    <rPh sb="529" eb="531">
      <t>ヨクセイ</t>
    </rPh>
    <rPh sb="532" eb="534">
      <t>ジュウヨウ</t>
    </rPh>
    <rPh sb="577" eb="580">
      <t>サクネンド</t>
    </rPh>
    <rPh sb="581" eb="583">
      <t>シタマワ</t>
    </rPh>
    <rPh sb="645" eb="647">
      <t>ゾウカ</t>
    </rPh>
    <rPh sb="665" eb="667">
      <t>ゾウカ</t>
    </rPh>
    <rPh sb="670" eb="671">
      <t>オオ</t>
    </rPh>
    <rPh sb="686" eb="688">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</si>
</sst>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CB-4B1B-87D8-6556DDC568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A4CB-4B1B-87D8-6556DDC568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23-4706-8C35-A38CCACEE99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E023-4706-8C35-A38CCACEE99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85.37</c:v>
                </c:pt>
                <c:pt idx="1">
                  <c:v>87.08</c:v>
                </c:pt>
                <c:pt idx="2">
                  <c:v>84.58</c:v>
                </c:pt>
                <c:pt idx="3">
                  <c:v>86.07</c:v>
                </c:pt>
                <c:pt idx="4">
                  <c:v>89.64</c:v>
                </c:pt>
              </c:numCache>
            </c:numRef>
          </c:val>
          <c:extLst>
            <c:ext xmlns:c16="http://schemas.microsoft.com/office/drawing/2014/chart" uri="{C3380CC4-5D6E-409C-BE32-E72D297353CC}">
              <c16:uniqueId val="{00000000-AEB3-4765-9940-B12F2DBF66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AEB3-4765-9940-B12F2DBF66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120.09</c:v>
                </c:pt>
                <c:pt idx="1">
                  <c:v>105.02</c:v>
                </c:pt>
                <c:pt idx="2">
                  <c:v>100.53</c:v>
                </c:pt>
                <c:pt idx="3">
                  <c:v>112.22</c:v>
                </c:pt>
                <c:pt idx="4">
                  <c:v>100.61</c:v>
                </c:pt>
              </c:numCache>
            </c:numRef>
          </c:val>
          <c:extLst>
            <c:ext xmlns:c16="http://schemas.microsoft.com/office/drawing/2014/chart" uri="{C3380CC4-5D6E-409C-BE32-E72D297353CC}">
              <c16:uniqueId val="{00000000-FDC8-423C-BCC3-55A4D18FE9C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FDC8-423C-BCC3-55A4D18FE9C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3.86</c:v>
                </c:pt>
                <c:pt idx="1">
                  <c:v>5.26</c:v>
                </c:pt>
                <c:pt idx="2">
                  <c:v>6.52</c:v>
                </c:pt>
                <c:pt idx="3">
                  <c:v>7.75</c:v>
                </c:pt>
                <c:pt idx="4">
                  <c:v>8.9</c:v>
                </c:pt>
              </c:numCache>
            </c:numRef>
          </c:val>
          <c:extLst>
            <c:ext xmlns:c16="http://schemas.microsoft.com/office/drawing/2014/chart" uri="{C3380CC4-5D6E-409C-BE32-E72D297353CC}">
              <c16:uniqueId val="{00000000-D568-4670-AE38-BA59DCD3C3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D568-4670-AE38-BA59DCD3C3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2A-414E-9159-64C43CBB3B4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922A-414E-9159-64C43CBB3B4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F0-462A-BD55-CA9606FA94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E7F0-462A-BD55-CA9606FA94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69.67</c:v>
                </c:pt>
                <c:pt idx="1">
                  <c:v>74.709999999999994</c:v>
                </c:pt>
                <c:pt idx="2">
                  <c:v>100.26</c:v>
                </c:pt>
                <c:pt idx="3">
                  <c:v>110.11</c:v>
                </c:pt>
                <c:pt idx="4">
                  <c:v>109.84</c:v>
                </c:pt>
              </c:numCache>
            </c:numRef>
          </c:val>
          <c:extLst>
            <c:ext xmlns:c16="http://schemas.microsoft.com/office/drawing/2014/chart" uri="{C3380CC4-5D6E-409C-BE32-E72D297353CC}">
              <c16:uniqueId val="{00000000-E112-4425-AB4C-C2D0638BED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E112-4425-AB4C-C2D0638BED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1725.25</c:v>
                </c:pt>
                <c:pt idx="1">
                  <c:v>2023.76</c:v>
                </c:pt>
                <c:pt idx="2">
                  <c:v>2235.5100000000002</c:v>
                </c:pt>
                <c:pt idx="3">
                  <c:v>2731.14</c:v>
                </c:pt>
                <c:pt idx="4">
                  <c:v>3026.51</c:v>
                </c:pt>
              </c:numCache>
            </c:numRef>
          </c:val>
          <c:extLst>
            <c:ext xmlns:c16="http://schemas.microsoft.com/office/drawing/2014/chart" uri="{C3380CC4-5D6E-409C-BE32-E72D297353CC}">
              <c16:uniqueId val="{00000000-752A-497C-8DB6-4D6ACCEEF82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752A-497C-8DB6-4D6ACCEEF82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97.65</c:v>
                </c:pt>
                <c:pt idx="4">
                  <c:v>100</c:v>
                </c:pt>
              </c:numCache>
            </c:numRef>
          </c:val>
          <c:extLst>
            <c:ext xmlns:c16="http://schemas.microsoft.com/office/drawing/2014/chart" uri="{C3380CC4-5D6E-409C-BE32-E72D297353CC}">
              <c16:uniqueId val="{00000000-449E-460E-9653-0C594ACC8B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449E-460E-9653-0C594ACC8B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161.87</c:v>
                </c:pt>
                <c:pt idx="1">
                  <c:v>181.07</c:v>
                </c:pt>
                <c:pt idx="2">
                  <c:v>183.92</c:v>
                </c:pt>
                <c:pt idx="3">
                  <c:v>217.45</c:v>
                </c:pt>
                <c:pt idx="4">
                  <c:v>208.65</c:v>
                </c:pt>
              </c:numCache>
            </c:numRef>
          </c:val>
          <c:extLst>
            <c:ext xmlns:c16="http://schemas.microsoft.com/office/drawing/2014/chart" uri="{C3380CC4-5D6E-409C-BE32-E72D297353CC}">
              <c16:uniqueId val="{00000000-FFCF-4A38-AEAA-FFA257064C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FFCF-4A38-AEAA-FFA257064C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185900</v>
      </c>
      <c r="AM8" s="41"/>
      <c r="AN8" s="41"/>
      <c r="AO8" s="41"/>
      <c r="AP8" s="41"/>
      <c r="AQ8" s="41"/>
      <c r="AR8" s="41"/>
      <c r="AS8" s="41"/>
      <c r="AT8" s="34">
        <f>データ!T6</f>
        <v>161.13999999999999</v>
      </c>
      <c r="AU8" s="34"/>
      <c r="AV8" s="34"/>
      <c r="AW8" s="34"/>
      <c r="AX8" s="34"/>
      <c r="AY8" s="34"/>
      <c r="AZ8" s="34"/>
      <c r="BA8" s="34"/>
      <c r="BB8" s="34">
        <f>データ!U6</f>
        <v>1153.6600000000001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42.43</v>
      </c>
      <c r="J10" s="34"/>
      <c r="K10" s="34"/>
      <c r="L10" s="34"/>
      <c r="M10" s="34"/>
      <c r="N10" s="34"/>
      <c r="O10" s="34"/>
      <c r="P10" s="34">
        <f>データ!P6</f>
        <v>7.47</v>
      </c>
      <c r="Q10" s="34"/>
      <c r="R10" s="34"/>
      <c r="S10" s="34"/>
      <c r="T10" s="34"/>
      <c r="U10" s="34"/>
      <c r="V10" s="34"/>
      <c r="W10" s="34">
        <f>データ!Q6</f>
        <v>90.26</v>
      </c>
      <c r="X10" s="34"/>
      <c r="Y10" s="34"/>
      <c r="Z10" s="34"/>
      <c r="AA10" s="34"/>
      <c r="AB10" s="34"/>
      <c r="AC10" s="34"/>
      <c r="AD10" s="41">
        <f>データ!R6</f>
        <v>1991</v>
      </c>
      <c r="AE10" s="41"/>
      <c r="AF10" s="41"/>
      <c r="AG10" s="41"/>
      <c r="AH10" s="41"/>
      <c r="AI10" s="41"/>
      <c r="AJ10" s="41"/>
      <c r="AK10" s="2"/>
      <c r="AL10" s="41">
        <f>データ!V6</f>
        <v>13857</v>
      </c>
      <c r="AM10" s="41"/>
      <c r="AN10" s="41"/>
      <c r="AO10" s="41"/>
      <c r="AP10" s="41"/>
      <c r="AQ10" s="41"/>
      <c r="AR10" s="41"/>
      <c r="AS10" s="41"/>
      <c r="AT10" s="34">
        <f>データ!W6</f>
        <v>4.1500000000000004</v>
      </c>
      <c r="AU10" s="34"/>
      <c r="AV10" s="34"/>
      <c r="AW10" s="34"/>
      <c r="AX10" s="34"/>
      <c r="AY10" s="34"/>
      <c r="AZ10" s="34"/>
      <c r="BA10" s="34"/>
      <c r="BB10" s="34">
        <f>データ!X6</f>
        <v>3339.04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FyRQ9PsvmC7DgKBedJJ3E1d7ADV0j1WmakoNX+KdoM1si75BK0noZtgxra6qCCtfIPBWJZCqXWaW/DaGeeSmw==" saltValue="L8IwlJVwO3tresys5PoHg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232076</v>
      </c>
      <c r="D6" s="19">
        <f t="shared" si="3"/>
        <v>46</v>
      </c>
      <c r="E6" s="19">
        <f t="shared" si="3"/>
        <v>17</v>
      </c>
      <c r="F6" s="19">
        <f t="shared" si="3"/>
        <v>4</v>
      </c>
      <c r="G6" s="19">
        <f t="shared" si="3"/>
        <v>0</v>
      </c>
      <c r="H6" s="19" t="str">
        <f t="shared" si="3"/>
        <v>愛知県　豊川市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42.43</v>
      </c>
      <c r="P6" s="20">
        <f t="shared" si="3"/>
        <v>7.47</v>
      </c>
      <c r="Q6" s="20">
        <f t="shared" si="3"/>
        <v>90.26</v>
      </c>
      <c r="R6" s="20">
        <f t="shared" si="3"/>
        <v>1991</v>
      </c>
      <c r="S6" s="20">
        <f t="shared" si="3"/>
        <v>185900</v>
      </c>
      <c r="T6" s="20">
        <f t="shared" si="3"/>
        <v>161.13999999999999</v>
      </c>
      <c r="U6" s="20">
        <f t="shared" si="3"/>
        <v>1153.6600000000001</v>
      </c>
      <c r="V6" s="20">
        <f t="shared" si="3"/>
        <v>13857</v>
      </c>
      <c r="W6" s="20">
        <f t="shared" si="3"/>
        <v>4.1500000000000004</v>
      </c>
      <c r="X6" s="20">
        <f t="shared" si="3"/>
        <v>3339.04</v>
      </c>
      <c r="Y6" s="21">
        <f>IF(Y7="",NA(),Y7)</f>
        <v>120.09</v>
      </c>
      <c r="Z6" s="21">
        <f t="shared" ref="Z6:AH6" si="4">IF(Z7="",NA(),Z7)</f>
        <v>105.02</v>
      </c>
      <c r="AA6" s="21">
        <f t="shared" si="4"/>
        <v>100.53</v>
      </c>
      <c r="AB6" s="21">
        <f t="shared" si="4"/>
        <v>112.22</v>
      </c>
      <c r="AC6" s="21">
        <f t="shared" si="4"/>
        <v>100.61</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69.67</v>
      </c>
      <c r="AV6" s="21">
        <f t="shared" ref="AV6:BD6" si="6">IF(AV7="",NA(),AV7)</f>
        <v>74.709999999999994</v>
      </c>
      <c r="AW6" s="21">
        <f t="shared" si="6"/>
        <v>100.26</v>
      </c>
      <c r="AX6" s="21">
        <f t="shared" si="6"/>
        <v>110.11</v>
      </c>
      <c r="AY6" s="21">
        <f t="shared" si="6"/>
        <v>109.84</v>
      </c>
      <c r="AZ6" s="21">
        <f t="shared" si="6"/>
        <v>44.24</v>
      </c>
      <c r="BA6" s="21">
        <f t="shared" si="6"/>
        <v>44.35</v>
      </c>
      <c r="BB6" s="21">
        <f t="shared" si="6"/>
        <v>41.51</v>
      </c>
      <c r="BC6" s="21">
        <f t="shared" si="6"/>
        <v>45.01</v>
      </c>
      <c r="BD6" s="21">
        <f t="shared" si="6"/>
        <v>46.37</v>
      </c>
      <c r="BE6" s="20" t="str">
        <f>IF(BE7="","",IF(BE7="-","【-】","【"&amp;SUBSTITUTE(TEXT(BE7,"#,##0.00"),"-","△")&amp;"】"))</f>
        <v>【50.90】</v>
      </c>
      <c r="BF6" s="21">
        <f>IF(BF7="",NA(),BF7)</f>
        <v>1725.25</v>
      </c>
      <c r="BG6" s="21">
        <f t="shared" ref="BG6:BO6" si="7">IF(BG7="",NA(),BG7)</f>
        <v>2023.76</v>
      </c>
      <c r="BH6" s="21">
        <f t="shared" si="7"/>
        <v>2235.5100000000002</v>
      </c>
      <c r="BI6" s="21">
        <f t="shared" si="7"/>
        <v>2731.14</v>
      </c>
      <c r="BJ6" s="21">
        <f t="shared" si="7"/>
        <v>3026.51</v>
      </c>
      <c r="BK6" s="21">
        <f t="shared" si="7"/>
        <v>1258.43</v>
      </c>
      <c r="BL6" s="21">
        <f t="shared" si="7"/>
        <v>1283.69</v>
      </c>
      <c r="BM6" s="21">
        <f t="shared" si="7"/>
        <v>1160.22</v>
      </c>
      <c r="BN6" s="21">
        <f t="shared" si="7"/>
        <v>1141.98</v>
      </c>
      <c r="BO6" s="21">
        <f t="shared" si="7"/>
        <v>1062.58</v>
      </c>
      <c r="BP6" s="20" t="str">
        <f>IF(BP7="","",IF(BP7="-","【-】","【"&amp;SUBSTITUTE(TEXT(BP7,"#,##0.00"),"-","△")&amp;"】"))</f>
        <v>【1,099.15】</v>
      </c>
      <c r="BQ6" s="21">
        <f>IF(BQ7="",NA(),BQ7)</f>
        <v>100</v>
      </c>
      <c r="BR6" s="21">
        <f t="shared" ref="BR6:BZ6" si="8">IF(BR7="",NA(),BR7)</f>
        <v>100</v>
      </c>
      <c r="BS6" s="21">
        <f t="shared" si="8"/>
        <v>100</v>
      </c>
      <c r="BT6" s="21">
        <f t="shared" si="8"/>
        <v>97.65</v>
      </c>
      <c r="BU6" s="21">
        <f t="shared" si="8"/>
        <v>100</v>
      </c>
      <c r="BV6" s="21">
        <f t="shared" si="8"/>
        <v>73.36</v>
      </c>
      <c r="BW6" s="21">
        <f t="shared" si="8"/>
        <v>82.53</v>
      </c>
      <c r="BX6" s="21">
        <f t="shared" si="8"/>
        <v>81.81</v>
      </c>
      <c r="BY6" s="21">
        <f t="shared" si="8"/>
        <v>82.27</v>
      </c>
      <c r="BZ6" s="21">
        <f t="shared" si="8"/>
        <v>80.36</v>
      </c>
      <c r="CA6" s="20" t="str">
        <f>IF(CA7="","",IF(CA7="-","【-】","【"&amp;SUBSTITUTE(TEXT(CA7,"#,##0.00"),"-","△")&amp;"】"))</f>
        <v>【72.92】</v>
      </c>
      <c r="CB6" s="21">
        <f>IF(CB7="",NA(),CB7)</f>
        <v>161.87</v>
      </c>
      <c r="CC6" s="21">
        <f t="shared" ref="CC6:CK6" si="9">IF(CC7="",NA(),CC7)</f>
        <v>181.07</v>
      </c>
      <c r="CD6" s="21">
        <f t="shared" si="9"/>
        <v>183.92</v>
      </c>
      <c r="CE6" s="21">
        <f t="shared" si="9"/>
        <v>217.45</v>
      </c>
      <c r="CF6" s="21">
        <f t="shared" si="9"/>
        <v>208.65</v>
      </c>
      <c r="CG6" s="21">
        <f t="shared" si="9"/>
        <v>224.88</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44.24</v>
      </c>
      <c r="CT6" s="21">
        <f t="shared" si="10"/>
        <v>45.3</v>
      </c>
      <c r="CU6" s="21">
        <f t="shared" si="10"/>
        <v>45.6</v>
      </c>
      <c r="CV6" s="21">
        <f t="shared" si="10"/>
        <v>44.79</v>
      </c>
      <c r="CW6" s="20" t="str">
        <f>IF(CW7="","",IF(CW7="-","【-】","【"&amp;SUBSTITUTE(TEXT(CW7,"#,##0.00"),"-","△")&amp;"】"))</f>
        <v>【43.17】</v>
      </c>
      <c r="CX6" s="21">
        <f>IF(CX7="",NA(),CX7)</f>
        <v>85.37</v>
      </c>
      <c r="CY6" s="21">
        <f t="shared" ref="CY6:DG6" si="11">IF(CY7="",NA(),CY7)</f>
        <v>87.08</v>
      </c>
      <c r="CZ6" s="21">
        <f t="shared" si="11"/>
        <v>84.58</v>
      </c>
      <c r="DA6" s="21">
        <f t="shared" si="11"/>
        <v>86.07</v>
      </c>
      <c r="DB6" s="21">
        <f t="shared" si="11"/>
        <v>89.64</v>
      </c>
      <c r="DC6" s="21">
        <f t="shared" si="11"/>
        <v>84.19</v>
      </c>
      <c r="DD6" s="21">
        <f t="shared" si="11"/>
        <v>88.15</v>
      </c>
      <c r="DE6" s="21">
        <f t="shared" si="11"/>
        <v>88.37</v>
      </c>
      <c r="DF6" s="21">
        <f t="shared" si="11"/>
        <v>88.66</v>
      </c>
      <c r="DG6" s="21">
        <f t="shared" si="11"/>
        <v>88.68</v>
      </c>
      <c r="DH6" s="20" t="str">
        <f>IF(DH7="","",IF(DH7="-","【-】","【"&amp;SUBSTITUTE(TEXT(DH7,"#,##0.00"),"-","△")&amp;"】"))</f>
        <v>【86.31】</v>
      </c>
      <c r="DI6" s="21">
        <f>IF(DI7="",NA(),DI7)</f>
        <v>3.86</v>
      </c>
      <c r="DJ6" s="21">
        <f t="shared" ref="DJ6:DR6" si="12">IF(DJ7="",NA(),DJ7)</f>
        <v>5.26</v>
      </c>
      <c r="DK6" s="21">
        <f t="shared" si="12"/>
        <v>6.52</v>
      </c>
      <c r="DL6" s="21">
        <f t="shared" si="12"/>
        <v>7.75</v>
      </c>
      <c r="DM6" s="21">
        <f t="shared" si="12"/>
        <v>8.9</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232076</v>
      </c>
      <c r="D7" s="23">
        <v>46</v>
      </c>
      <c r="E7" s="23">
        <v>17</v>
      </c>
      <c r="F7" s="23">
        <v>4</v>
      </c>
      <c r="G7" s="23">
        <v>0</v>
      </c>
      <c r="H7" s="23" t="s">
        <v>96</v>
      </c>
      <c r="I7" s="23" t="s">
        <v>97</v>
      </c>
      <c r="J7" s="23" t="s">
        <v>98</v>
      </c>
      <c r="K7" s="23" t="s">
        <v>99</v>
      </c>
      <c r="L7" s="23" t="s">
        <v>100</v>
      </c>
      <c r="M7" s="23" t="s">
        <v>101</v>
      </c>
      <c r="N7" s="24" t="s">
        <v>102</v>
      </c>
      <c r="O7" s="24">
        <v>42.43</v>
      </c>
      <c r="P7" s="24">
        <v>7.47</v>
      </c>
      <c r="Q7" s="24">
        <v>90.26</v>
      </c>
      <c r="R7" s="24">
        <v>1991</v>
      </c>
      <c r="S7" s="24">
        <v>185900</v>
      </c>
      <c r="T7" s="24">
        <v>161.13999999999999</v>
      </c>
      <c r="U7" s="24">
        <v>1153.6600000000001</v>
      </c>
      <c r="V7" s="24">
        <v>13857</v>
      </c>
      <c r="W7" s="24">
        <v>4.1500000000000004</v>
      </c>
      <c r="X7" s="24">
        <v>3339.04</v>
      </c>
      <c r="Y7" s="24">
        <v>120.09</v>
      </c>
      <c r="Z7" s="24">
        <v>105.02</v>
      </c>
      <c r="AA7" s="24">
        <v>100.53</v>
      </c>
      <c r="AB7" s="24">
        <v>112.22</v>
      </c>
      <c r="AC7" s="24">
        <v>100.61</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69.67</v>
      </c>
      <c r="AV7" s="24">
        <v>74.709999999999994</v>
      </c>
      <c r="AW7" s="24">
        <v>100.26</v>
      </c>
      <c r="AX7" s="24">
        <v>110.11</v>
      </c>
      <c r="AY7" s="24">
        <v>109.84</v>
      </c>
      <c r="AZ7" s="24">
        <v>44.24</v>
      </c>
      <c r="BA7" s="24">
        <v>44.35</v>
      </c>
      <c r="BB7" s="24">
        <v>41.51</v>
      </c>
      <c r="BC7" s="24">
        <v>45.01</v>
      </c>
      <c r="BD7" s="24">
        <v>46.37</v>
      </c>
      <c r="BE7" s="24">
        <v>50.9</v>
      </c>
      <c r="BF7" s="24">
        <v>1725.25</v>
      </c>
      <c r="BG7" s="24">
        <v>2023.76</v>
      </c>
      <c r="BH7" s="24">
        <v>2235.5100000000002</v>
      </c>
      <c r="BI7" s="24">
        <v>2731.14</v>
      </c>
      <c r="BJ7" s="24">
        <v>3026.51</v>
      </c>
      <c r="BK7" s="24">
        <v>1258.43</v>
      </c>
      <c r="BL7" s="24">
        <v>1283.69</v>
      </c>
      <c r="BM7" s="24">
        <v>1160.22</v>
      </c>
      <c r="BN7" s="24">
        <v>1141.98</v>
      </c>
      <c r="BO7" s="24">
        <v>1062.58</v>
      </c>
      <c r="BP7" s="24">
        <v>1099.1500000000001</v>
      </c>
      <c r="BQ7" s="24">
        <v>100</v>
      </c>
      <c r="BR7" s="24">
        <v>100</v>
      </c>
      <c r="BS7" s="24">
        <v>100</v>
      </c>
      <c r="BT7" s="24">
        <v>97.65</v>
      </c>
      <c r="BU7" s="24">
        <v>100</v>
      </c>
      <c r="BV7" s="24">
        <v>73.36</v>
      </c>
      <c r="BW7" s="24">
        <v>82.53</v>
      </c>
      <c r="BX7" s="24">
        <v>81.81</v>
      </c>
      <c r="BY7" s="24">
        <v>82.27</v>
      </c>
      <c r="BZ7" s="24">
        <v>80.36</v>
      </c>
      <c r="CA7" s="24">
        <v>72.92</v>
      </c>
      <c r="CB7" s="24">
        <v>161.87</v>
      </c>
      <c r="CC7" s="24">
        <v>181.07</v>
      </c>
      <c r="CD7" s="24">
        <v>183.92</v>
      </c>
      <c r="CE7" s="24">
        <v>217.45</v>
      </c>
      <c r="CF7" s="24">
        <v>208.65</v>
      </c>
      <c r="CG7" s="24">
        <v>224.88</v>
      </c>
      <c r="CH7" s="24">
        <v>190.48</v>
      </c>
      <c r="CI7" s="24">
        <v>193.59</v>
      </c>
      <c r="CJ7" s="24">
        <v>194.42</v>
      </c>
      <c r="CK7" s="24">
        <v>201.33</v>
      </c>
      <c r="CL7" s="24">
        <v>225.78</v>
      </c>
      <c r="CM7" s="24" t="s">
        <v>102</v>
      </c>
      <c r="CN7" s="24" t="s">
        <v>102</v>
      </c>
      <c r="CO7" s="24" t="s">
        <v>102</v>
      </c>
      <c r="CP7" s="24" t="s">
        <v>102</v>
      </c>
      <c r="CQ7" s="24" t="s">
        <v>102</v>
      </c>
      <c r="CR7" s="24">
        <v>42.4</v>
      </c>
      <c r="CS7" s="24">
        <v>44.24</v>
      </c>
      <c r="CT7" s="24">
        <v>45.3</v>
      </c>
      <c r="CU7" s="24">
        <v>45.6</v>
      </c>
      <c r="CV7" s="24">
        <v>44.79</v>
      </c>
      <c r="CW7" s="24">
        <v>43.17</v>
      </c>
      <c r="CX7" s="24">
        <v>85.37</v>
      </c>
      <c r="CY7" s="24">
        <v>87.08</v>
      </c>
      <c r="CZ7" s="24">
        <v>84.58</v>
      </c>
      <c r="DA7" s="24">
        <v>86.07</v>
      </c>
      <c r="DB7" s="24">
        <v>89.64</v>
      </c>
      <c r="DC7" s="24">
        <v>84.19</v>
      </c>
      <c r="DD7" s="24">
        <v>88.15</v>
      </c>
      <c r="DE7" s="24">
        <v>88.37</v>
      </c>
      <c r="DF7" s="24">
        <v>88.66</v>
      </c>
      <c r="DG7" s="24">
        <v>88.68</v>
      </c>
      <c r="DH7" s="24">
        <v>86.31</v>
      </c>
      <c r="DI7" s="24">
        <v>3.86</v>
      </c>
      <c r="DJ7" s="24">
        <v>5.26</v>
      </c>
      <c r="DK7" s="24">
        <v>6.52</v>
      </c>
      <c r="DL7" s="24">
        <v>7.75</v>
      </c>
      <c r="DM7" s="24">
        <v>8.9</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2026-01-29T07:22:55Z</cp:lastPrinted>
  <dcterms:created xsi:type="dcterms:W3CDTF">2025-12-23T06:12:00Z</dcterms:created>
  <dcterms:modified xsi:type="dcterms:W3CDTF">2026-02-17T02:14:49Z</dcterms:modified>
  <cp:category/>
</cp:coreProperties>
</file>