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2760" windowWidth="14460" windowHeight="9285" activeTab="0"/>
  </bookViews>
  <sheets>
    <sheet name="★72地区市民館利用状況" sheetId="1" r:id="rId1"/>
    <sheet name="★P73市内公共スポーツ施設利用状況" sheetId="2" r:id="rId2"/>
    <sheet name="★P74勤福・会館利用状況" sheetId="3" r:id="rId3"/>
    <sheet name="★P75文化会館利用状況" sheetId="4" r:id="rId4"/>
    <sheet name="★P76図書館の状況" sheetId="5" r:id="rId5"/>
    <sheet name="★P77" sheetId="6" r:id="rId6"/>
    <sheet name="★P78" sheetId="7" r:id="rId7"/>
  </sheets>
  <externalReferences>
    <externalReference r:id="rId10"/>
  </externalReferences>
  <definedNames>
    <definedName name="_xlnm.Print_Area" localSheetId="2">'★P74勤福・会館利用状況'!$A$1:$K$30</definedName>
    <definedName name="_xlnm.Print_Area" localSheetId="3">'★P75文化会館利用状況'!$A$1:$F$33</definedName>
    <definedName name="_xlnm.Print_Area" localSheetId="4">'★P76図書館の状況'!$A$1:$U$27</definedName>
    <definedName name="_xlnm.Print_Area" localSheetId="5">'★P77'!$A$1:$U$26</definedName>
    <definedName name="_xlnm.Print_Area" localSheetId="6">'★P78'!$A$1:$H$40</definedName>
  </definedNames>
  <calcPr fullCalcOnLoad="1"/>
</workbook>
</file>

<file path=xl/sharedStrings.xml><?xml version="1.0" encoding="utf-8"?>
<sst xmlns="http://schemas.openxmlformats.org/spreadsheetml/2006/main" count="411" uniqueCount="184">
  <si>
    <t>平成３０年</t>
  </si>
  <si>
    <t>令和２年</t>
  </si>
  <si>
    <t>令和元年</t>
  </si>
  <si>
    <t>令和３年</t>
  </si>
  <si>
    <t>令和４年</t>
  </si>
  <si>
    <t>平成３０年度</t>
  </si>
  <si>
    <t>令和元年度</t>
  </si>
  <si>
    <t>令和２年度</t>
  </si>
  <si>
    <t>令和４年度</t>
  </si>
  <si>
    <t>（単位：件、人）</t>
  </si>
  <si>
    <t>件数</t>
  </si>
  <si>
    <t>利用数</t>
  </si>
  <si>
    <t>豊川生涯学習センター</t>
  </si>
  <si>
    <t>御油生涯学習センター</t>
  </si>
  <si>
    <t>牛久保生涯学習センター</t>
  </si>
  <si>
    <t>八南生涯学習センター</t>
  </si>
  <si>
    <t>一宮生涯学習センター</t>
  </si>
  <si>
    <t>音羽生涯学習センター</t>
  </si>
  <si>
    <t>御津生涯学習センター</t>
  </si>
  <si>
    <t>小坂井生涯学習センター</t>
  </si>
  <si>
    <t>プリオ生涯学習センター</t>
  </si>
  <si>
    <t>※令和3年4月より、公民館及び生涯学習会館は、「生涯学習センター」に改称されました。</t>
  </si>
  <si>
    <t>資料：生涯学習課</t>
  </si>
  <si>
    <t>（単位：人）</t>
  </si>
  <si>
    <t>令和３年度</t>
  </si>
  <si>
    <t>豊川市文化会館（総数）</t>
  </si>
  <si>
    <t>大ホール</t>
  </si>
  <si>
    <t>中ホール</t>
  </si>
  <si>
    <t>会議室（４室）</t>
  </si>
  <si>
    <t>展示室（１室）</t>
  </si>
  <si>
    <t>豊川市音羽文化ホール
≪ウィンディアホール≫</t>
  </si>
  <si>
    <t>ホール</t>
  </si>
  <si>
    <t>会議室（３室）</t>
  </si>
  <si>
    <t>和室（１室）</t>
  </si>
  <si>
    <t>豊川市御津文化会館
≪ハートフルホール≫</t>
  </si>
  <si>
    <t>会議室（２室）</t>
  </si>
  <si>
    <t>豊川市小坂井文化会館
≪フロイデンホール≫</t>
  </si>
  <si>
    <t>資料：文化振興課</t>
  </si>
  <si>
    <t>桜ヶ丘ミュージアム（総数）</t>
  </si>
  <si>
    <t>常設展示室（２室）</t>
  </si>
  <si>
    <t>市民ギャラリー（６室）</t>
  </si>
  <si>
    <t>会議室</t>
  </si>
  <si>
    <t>実習室（２室）</t>
  </si>
  <si>
    <t>和室（２室）</t>
  </si>
  <si>
    <t>茶室</t>
  </si>
  <si>
    <t>　文　化　会　館　・　桜　ヶ　丘　ミ　ュ　ー　ジ　ア　ム　利　用　状　況</t>
  </si>
  <si>
    <t>施設名</t>
  </si>
  <si>
    <t>利用者数</t>
  </si>
  <si>
    <t>屋内施設</t>
  </si>
  <si>
    <t>総合体育館</t>
  </si>
  <si>
    <t>武道館</t>
  </si>
  <si>
    <t>農業者トレーニングセンター</t>
  </si>
  <si>
    <t>一宮体育センター</t>
  </si>
  <si>
    <t>御津体育館</t>
  </si>
  <si>
    <t>小坂井Ｂ＆Ｇ海洋センター</t>
  </si>
  <si>
    <t>屋外施設</t>
  </si>
  <si>
    <t>市庭球場</t>
  </si>
  <si>
    <t>桜ヶ丘公園庭球場</t>
  </si>
  <si>
    <t>スポーツ公園野球場</t>
  </si>
  <si>
    <t>スポーツ公園サッカー場</t>
  </si>
  <si>
    <t>スポーツ公園ソフトボール場</t>
  </si>
  <si>
    <t>陸上競技場</t>
  </si>
  <si>
    <t>東上野球場</t>
  </si>
  <si>
    <t>足山田野球場</t>
  </si>
  <si>
    <t>上長山庭球場・多目的広場</t>
  </si>
  <si>
    <t>音羽運動公園</t>
  </si>
  <si>
    <t>御津庭球場</t>
  </si>
  <si>
    <t>御幸浜パターゴルフ場</t>
  </si>
  <si>
    <t>柏木浜パターゴルフ場</t>
  </si>
  <si>
    <t>小坂井庭球場</t>
  </si>
  <si>
    <t>資料：スポーツ課</t>
  </si>
  <si>
    <t>令和元年10月から供用開始し、
令和2年4月に公園緑地課から
スポーツ課へ所管替え</t>
  </si>
  <si>
    <t>勤労福祉会館（総数）</t>
  </si>
  <si>
    <t>大研修ホール</t>
  </si>
  <si>
    <t>研修室</t>
  </si>
  <si>
    <t>視聴覚室</t>
  </si>
  <si>
    <t>音楽室</t>
  </si>
  <si>
    <t>調理実習室</t>
  </si>
  <si>
    <t>資料：商工観光課</t>
  </si>
  <si>
    <t>　勤　労　福　祉　会　館　利　用　状　況　</t>
  </si>
  <si>
    <t>施　　設　　名</t>
  </si>
  <si>
    <t>平成３０年度</t>
  </si>
  <si>
    <t>令和元年度</t>
  </si>
  <si>
    <t>令和２年度</t>
  </si>
  <si>
    <t>令和３年度</t>
  </si>
  <si>
    <t>令和４年度</t>
  </si>
  <si>
    <t>利用者数</t>
  </si>
  <si>
    <t>コミュニティセンター国府市民館</t>
  </si>
  <si>
    <t>平尾地区市民館</t>
  </si>
  <si>
    <t>三上地区市民館</t>
  </si>
  <si>
    <t>古宿地区市民館</t>
  </si>
  <si>
    <t>下郷地区市民館</t>
  </si>
  <si>
    <t>麻生田地区市民館</t>
  </si>
  <si>
    <t>三蔵子地区市民館</t>
  </si>
  <si>
    <t>睦美地区市民館</t>
  </si>
  <si>
    <t>千両地区市民館</t>
  </si>
  <si>
    <t>金屋地区市民館</t>
  </si>
  <si>
    <t>中条地区市民館</t>
  </si>
  <si>
    <t>中部南地区市民館</t>
  </si>
  <si>
    <t>桜木地区市民館</t>
  </si>
  <si>
    <t>下長山地区市民館</t>
  </si>
  <si>
    <t>桜町地区市民館</t>
  </si>
  <si>
    <t>中部西地区市民館</t>
  </si>
  <si>
    <t>国府東地区市民館</t>
  </si>
  <si>
    <t>市田地区市民館</t>
  </si>
  <si>
    <t>豊地区市民館</t>
  </si>
  <si>
    <t>代田地区市民館</t>
  </si>
  <si>
    <t>諏訪地区市民館</t>
  </si>
  <si>
    <t>金屋南地区市民館</t>
  </si>
  <si>
    <t>大木会館</t>
  </si>
  <si>
    <t>長沢地区市民館</t>
  </si>
  <si>
    <t>萩地区市民館</t>
  </si>
  <si>
    <t>赤坂台地区市民館</t>
  </si>
  <si>
    <t>西方地区市民館</t>
  </si>
  <si>
    <t>広石地区市民館</t>
  </si>
  <si>
    <t>御馬地区市民館</t>
  </si>
  <si>
    <t>新田集会場</t>
  </si>
  <si>
    <t>資料：市民協働国際課</t>
  </si>
  <si>
    <t>　図　　書　　館　の　状　況</t>
  </si>
  <si>
    <t>（単位：冊）</t>
  </si>
  <si>
    <t>総所蔵数</t>
  </si>
  <si>
    <t>総数</t>
  </si>
  <si>
    <t>総記</t>
  </si>
  <si>
    <t>哲学</t>
  </si>
  <si>
    <t>歴史</t>
  </si>
  <si>
    <t>社会
科学</t>
  </si>
  <si>
    <t>自然
科学</t>
  </si>
  <si>
    <t>技術</t>
  </si>
  <si>
    <t>産業</t>
  </si>
  <si>
    <t>芸術</t>
  </si>
  <si>
    <t>言語</t>
  </si>
  <si>
    <t>文学</t>
  </si>
  <si>
    <t>地域
資料</t>
  </si>
  <si>
    <t>洋書</t>
  </si>
  <si>
    <t>参考
図書</t>
  </si>
  <si>
    <t>大活
字本</t>
  </si>
  <si>
    <t>点字
図書</t>
  </si>
  <si>
    <t>児童書</t>
  </si>
  <si>
    <t>視聴
覚資料</t>
  </si>
  <si>
    <t>雑誌</t>
  </si>
  <si>
    <t>平成３０年度</t>
  </si>
  <si>
    <t>令和元年度</t>
  </si>
  <si>
    <t>令和２年度</t>
  </si>
  <si>
    <t>令和３年度</t>
  </si>
  <si>
    <t>令和４年度</t>
  </si>
  <si>
    <t>中央図書館</t>
  </si>
  <si>
    <t>音羽図書館</t>
  </si>
  <si>
    <t>資料：中央図書館</t>
  </si>
  <si>
    <t>御津図書館</t>
  </si>
  <si>
    <t>一宮図書館</t>
  </si>
  <si>
    <t>小坂井図書館</t>
  </si>
  <si>
    <t>（単位：人）</t>
  </si>
  <si>
    <t>資料：中央図書館</t>
  </si>
  <si>
    <t>サービス
ポイント</t>
  </si>
  <si>
    <t>※サービスポイントとは、市内４生涯学習センター（豊川・御油・牛久保・八南）及び蒲郡市立図書館を指します。</t>
  </si>
  <si>
    <t>一般書</t>
  </si>
  <si>
    <t>児童書</t>
  </si>
  <si>
    <t>視聴覚資料</t>
  </si>
  <si>
    <t>団体貸出</t>
  </si>
  <si>
    <t>　団体貸出：団体利用に対しての資料貸し出しを行うこと</t>
  </si>
  <si>
    <t>貸出・企画等
使用件数</t>
  </si>
  <si>
    <t>利用者数</t>
  </si>
  <si>
    <t>登録者数</t>
  </si>
  <si>
    <t>電子図書
貸出回数</t>
  </si>
  <si>
    <t>保有する
電子図書
ライセンス数</t>
  </si>
  <si>
    <t>資料：中央図書館</t>
  </si>
  <si>
    <t>※登録者：令和３年10月1日以降、電子図書館利用対象者を有効期限内の利用カード所持者としたため登録者数は団体登録のみ。</t>
  </si>
  <si>
    <t>　地　区　市　民　館　利　用　状　況</t>
  </si>
  <si>
    <r>
      <t>　</t>
    </r>
    <r>
      <rPr>
        <sz val="17"/>
        <rFont val="ＭＳ Ｐゴシック"/>
        <family val="3"/>
      </rPr>
      <t>市　内　公　共　ス　ポ　ー　ツ　施　設　利　用　状　況　</t>
    </r>
  </si>
  <si>
    <t>　　文化会館利用者数</t>
  </si>
  <si>
    <t>　　桜ヶ丘ミュージアム利用者数</t>
  </si>
  <si>
    <t>※茶室改修工事のため令和４年４月１日～令和５年３月１８日まで貸室利用不可</t>
  </si>
  <si>
    <t>　　図書所蔵数</t>
  </si>
  <si>
    <t>　　施設毎の来館者数</t>
  </si>
  <si>
    <t>　図　書　館　来　館　者　数</t>
  </si>
  <si>
    <t>　図　書　館　貸　出　冊　（点）　数</t>
  </si>
  <si>
    <t>　　施設毎の貸出冊（点）数</t>
  </si>
  <si>
    <t>　　分類別の貸出冊（点）数</t>
  </si>
  <si>
    <t>　　ジオスペース利用状況</t>
  </si>
  <si>
    <t>　　電子図書利用状況</t>
  </si>
  <si>
    <t>令和３年度</t>
  </si>
  <si>
    <t>　生　涯　学　習　セ　ン　タ　ー　の　利　用　状　況　</t>
  </si>
  <si>
    <t>豊川公園野球場</t>
  </si>
  <si>
    <t>―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</si>
</sst>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#,##0.0;[Red]\-#,##0.0"/>
    <numFmt numFmtId="179" formatCode="#,##0.0_ ;[Red]\-#,##0.0\ "/>
    <numFmt numFmtId="180" formatCode="#,##0.0_);[Red]\(#,##0.0\)"/>
    <numFmt numFmtId="181" formatCode="0.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.000"/>
    <numFmt numFmtId="186" formatCode="0.0000000"/>
    <numFmt numFmtId="187" formatCode="0.000000"/>
    <numFmt numFmtId="188" formatCode="0.00000"/>
    <numFmt numFmtId="189" formatCode="0.0000"/>
    <numFmt numFmtId="190" formatCode="#,##0_ "/>
    <numFmt numFmtId="191" formatCode="0.00_);[Red]\(0.00\)"/>
    <numFmt numFmtId="192" formatCode="0.00_);[Red]&quot;¥&quot;\!\(0.00&quot;¥&quot;\!\)"/>
    <numFmt numFmtId="193" formatCode="[$-411]ggge&quot;年&quot;m&quot;月&quot;d&quot;日&quot;;@"/>
    <numFmt numFmtId="194" formatCode="[$-411]ge\.m\.d;@"/>
    <numFmt numFmtId="195" formatCode="0.0_);[Red]\(0.0\)"/>
    <numFmt numFmtId="196" formatCode="0.0_);[Red]&quot;¥&quot;\!\(0.0&quot;¥&quot;\!\)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_);[Red]\(#,##0\)"/>
    <numFmt numFmtId="203" formatCode="0.0%;&quot;△ &quot;0.0%"/>
    <numFmt numFmtId="204" formatCode="#,##0.00_);[Red]\(#,##0.00\)"/>
    <numFmt numFmtId="205" formatCode="#,##0.00_ "/>
    <numFmt numFmtId="206" formatCode="0_);[Red]\(0\)"/>
    <numFmt numFmtId="207" formatCode="0.00_ "/>
    <numFmt numFmtId="208" formatCode="#,##0.00_ ;[Red]\-#,##0.00\ 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1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7"/>
      <name val="ＭＳ Ｐゴシック"/>
      <family val="3"/>
    </font>
    <font>
      <b/>
      <sz val="17"/>
      <name val="ＭＳ Ｐ明朝"/>
      <family val="1"/>
    </font>
    <font>
      <b/>
      <sz val="15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b/>
      <sz val="11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明朝"/>
      <family val="1"/>
    </font>
    <font>
      <sz val="12"/>
      <color indexed="8"/>
      <name val="ＭＳ Ｐ明朝"/>
      <family val="1"/>
    </font>
    <font>
      <b/>
      <sz val="10"/>
      <color indexed="8"/>
      <name val="ＭＳ Ｐゴシック"/>
      <family val="3"/>
    </font>
    <font>
      <sz val="15"/>
      <color indexed="8"/>
      <name val="ＭＳ Ｐゴシック"/>
      <family val="3"/>
    </font>
    <font>
      <sz val="17"/>
      <color indexed="8"/>
      <name val="ＭＳ Ｐゴシック"/>
      <family val="3"/>
    </font>
    <font>
      <b/>
      <sz val="19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1"/>
      <color theme="1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6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2"/>
      <color theme="1"/>
      <name val="ＭＳ Ｐ明朝"/>
      <family val="1"/>
    </font>
    <font>
      <sz val="12"/>
      <color theme="1"/>
      <name val="ＭＳ Ｐ明朝"/>
      <family val="1"/>
    </font>
    <font>
      <b/>
      <sz val="10"/>
      <color theme="1"/>
      <name val="ＭＳ Ｐゴシック"/>
      <family val="3"/>
    </font>
    <font>
      <sz val="15"/>
      <color theme="1"/>
      <name val="ＭＳ Ｐゴシック"/>
      <family val="3"/>
    </font>
    <font>
      <sz val="17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hair"/>
      <top/>
      <bottom/>
    </border>
    <border>
      <left style="hair"/>
      <right style="medium"/>
      <top/>
      <bottom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medium"/>
      <bottom/>
    </border>
    <border>
      <left style="hair"/>
      <right style="thin"/>
      <top style="medium"/>
      <bottom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double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thin"/>
      <bottom style="thin"/>
    </border>
    <border>
      <left/>
      <right style="thin"/>
      <top style="thin"/>
      <bottom style="double"/>
    </border>
    <border>
      <left/>
      <right style="medium"/>
      <top style="thin"/>
      <bottom style="double"/>
    </border>
    <border>
      <left style="hair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>
      <left style="medium"/>
      <right/>
      <top style="double"/>
      <bottom style="thin"/>
    </border>
    <border>
      <left style="thin"/>
      <right style="hair"/>
      <top style="double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/>
      <right style="hair"/>
      <top style="double"/>
      <bottom style="thin"/>
    </border>
    <border>
      <left style="hair"/>
      <right style="medium"/>
      <top style="double"/>
      <bottom style="thin"/>
    </border>
    <border>
      <left style="thin"/>
      <right style="medium"/>
      <top style="double"/>
      <bottom style="thin"/>
    </border>
    <border>
      <left style="hair"/>
      <right style="medium"/>
      <top style="medium"/>
      <bottom/>
    </border>
    <border>
      <left/>
      <right style="medium"/>
      <top style="double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/>
      <right style="hair"/>
      <top style="medium"/>
      <bottom style="thin"/>
    </border>
    <border>
      <left style="hair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8" fontId="3" fillId="0" borderId="10" xfId="52" applyFont="1" applyFill="1" applyBorder="1" applyAlignment="1">
      <alignment horizontal="center" vertical="center"/>
    </xf>
    <xf numFmtId="38" fontId="3" fillId="0" borderId="11" xfId="52" applyFont="1" applyFill="1" applyBorder="1" applyAlignment="1">
      <alignment horizontal="center" vertical="center"/>
    </xf>
    <xf numFmtId="38" fontId="3" fillId="0" borderId="12" xfId="52" applyFont="1" applyFill="1" applyBorder="1" applyAlignment="1">
      <alignment horizontal="center" vertical="center"/>
    </xf>
    <xf numFmtId="38" fontId="3" fillId="0" borderId="13" xfId="52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indent="1"/>
    </xf>
    <xf numFmtId="202" fontId="3" fillId="0" borderId="15" xfId="52" applyNumberFormat="1" applyFont="1" applyFill="1" applyBorder="1" applyAlignment="1">
      <alignment horizontal="right" vertical="center"/>
    </xf>
    <xf numFmtId="202" fontId="3" fillId="0" borderId="16" xfId="52" applyNumberFormat="1" applyFont="1" applyFill="1" applyBorder="1" applyAlignment="1">
      <alignment horizontal="right" vertical="center"/>
    </xf>
    <xf numFmtId="202" fontId="3" fillId="0" borderId="17" xfId="52" applyNumberFormat="1" applyFont="1" applyFill="1" applyBorder="1" applyAlignment="1">
      <alignment horizontal="right" vertical="center"/>
    </xf>
    <xf numFmtId="202" fontId="3" fillId="0" borderId="18" xfId="52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 horizontal="left" vertical="center" wrapText="1" indent="1"/>
    </xf>
    <xf numFmtId="202" fontId="3" fillId="0" borderId="20" xfId="52" applyNumberFormat="1" applyFont="1" applyFill="1" applyBorder="1" applyAlignment="1">
      <alignment horizontal="right" vertical="center"/>
    </xf>
    <xf numFmtId="202" fontId="3" fillId="0" borderId="21" xfId="52" applyNumberFormat="1" applyFont="1" applyFill="1" applyBorder="1" applyAlignment="1">
      <alignment horizontal="right" vertical="center"/>
    </xf>
    <xf numFmtId="202" fontId="3" fillId="0" borderId="22" xfId="52" applyNumberFormat="1" applyFont="1" applyFill="1" applyBorder="1" applyAlignment="1">
      <alignment horizontal="right" vertical="center"/>
    </xf>
    <xf numFmtId="202" fontId="3" fillId="0" borderId="23" xfId="52" applyNumberFormat="1" applyFont="1" applyFill="1" applyBorder="1" applyAlignment="1">
      <alignment horizontal="right" vertical="center"/>
    </xf>
    <xf numFmtId="193" fontId="3" fillId="0" borderId="0" xfId="0" applyNumberFormat="1" applyFont="1" applyAlignment="1">
      <alignment horizontal="left" vertical="center"/>
    </xf>
    <xf numFmtId="202" fontId="3" fillId="0" borderId="0" xfId="0" applyNumberFormat="1" applyFont="1" applyAlignment="1">
      <alignment horizontal="center" vertical="center"/>
    </xf>
    <xf numFmtId="202" fontId="3" fillId="0" borderId="0" xfId="0" applyNumberFormat="1" applyFont="1" applyAlignment="1">
      <alignment horizontal="right" vertical="center"/>
    </xf>
    <xf numFmtId="202" fontId="2" fillId="0" borderId="0" xfId="0" applyNumberFormat="1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14" fillId="0" borderId="25" xfId="52" applyFont="1" applyFill="1" applyBorder="1" applyAlignment="1">
      <alignment horizontal="center" vertical="center"/>
    </xf>
    <xf numFmtId="38" fontId="14" fillId="0" borderId="26" xfId="52" applyFont="1" applyFill="1" applyBorder="1" applyAlignment="1">
      <alignment horizontal="center" vertical="center"/>
    </xf>
    <xf numFmtId="38" fontId="14" fillId="0" borderId="27" xfId="52" applyFont="1" applyFill="1" applyBorder="1" applyAlignment="1">
      <alignment horizontal="center" vertical="center"/>
    </xf>
    <xf numFmtId="0" fontId="14" fillId="0" borderId="28" xfId="0" applyFont="1" applyBorder="1" applyAlignment="1">
      <alignment horizontal="left" vertical="center" indent="1"/>
    </xf>
    <xf numFmtId="202" fontId="14" fillId="0" borderId="29" xfId="52" applyNumberFormat="1" applyFont="1" applyFill="1" applyBorder="1" applyAlignment="1">
      <alignment horizontal="right" vertical="center"/>
    </xf>
    <xf numFmtId="202" fontId="14" fillId="0" borderId="30" xfId="52" applyNumberFormat="1" applyFont="1" applyFill="1" applyBorder="1" applyAlignment="1">
      <alignment horizontal="right" vertical="center"/>
    </xf>
    <xf numFmtId="0" fontId="3" fillId="0" borderId="31" xfId="0" applyFont="1" applyBorder="1" applyAlignment="1">
      <alignment horizontal="left" vertical="center" indent="3"/>
    </xf>
    <xf numFmtId="202" fontId="3" fillId="0" borderId="32" xfId="52" applyNumberFormat="1" applyFont="1" applyFill="1" applyBorder="1" applyAlignment="1">
      <alignment horizontal="right" vertical="center"/>
    </xf>
    <xf numFmtId="202" fontId="3" fillId="0" borderId="16" xfId="0" applyNumberFormat="1" applyFont="1" applyBorder="1" applyAlignment="1">
      <alignment horizontal="right" vertical="center"/>
    </xf>
    <xf numFmtId="202" fontId="3" fillId="0" borderId="32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left" vertical="center" indent="3"/>
    </xf>
    <xf numFmtId="202" fontId="3" fillId="0" borderId="34" xfId="0" applyNumberFormat="1" applyFont="1" applyBorder="1" applyAlignment="1">
      <alignment horizontal="right" vertical="center"/>
    </xf>
    <xf numFmtId="202" fontId="3" fillId="0" borderId="35" xfId="0" applyNumberFormat="1" applyFont="1" applyBorder="1" applyAlignment="1">
      <alignment horizontal="right" vertical="center"/>
    </xf>
    <xf numFmtId="0" fontId="14" fillId="0" borderId="28" xfId="0" applyFont="1" applyBorder="1" applyAlignment="1">
      <alignment horizontal="left" vertical="center" wrapText="1" indent="1"/>
    </xf>
    <xf numFmtId="202" fontId="3" fillId="0" borderId="34" xfId="52" applyNumberFormat="1" applyFont="1" applyFill="1" applyBorder="1" applyAlignment="1">
      <alignment horizontal="right" vertical="center"/>
    </xf>
    <xf numFmtId="202" fontId="3" fillId="0" borderId="35" xfId="52" applyNumberFormat="1" applyFont="1" applyFill="1" applyBorder="1" applyAlignment="1">
      <alignment horizontal="right" vertical="center"/>
    </xf>
    <xf numFmtId="0" fontId="3" fillId="0" borderId="36" xfId="0" applyFont="1" applyBorder="1" applyAlignment="1">
      <alignment horizontal="left" vertical="center" indent="3"/>
    </xf>
    <xf numFmtId="202" fontId="3" fillId="0" borderId="37" xfId="52" applyNumberFormat="1" applyFont="1" applyFill="1" applyBorder="1" applyAlignment="1">
      <alignment horizontal="right" vertical="center"/>
    </xf>
    <xf numFmtId="193" fontId="3" fillId="0" borderId="0" xfId="0" applyNumberFormat="1" applyFont="1" applyAlignment="1">
      <alignment horizontal="center" vertical="center"/>
    </xf>
    <xf numFmtId="202" fontId="14" fillId="0" borderId="38" xfId="52" applyNumberFormat="1" applyFont="1" applyFill="1" applyBorder="1" applyAlignment="1">
      <alignment horizontal="right" vertical="center"/>
    </xf>
    <xf numFmtId="0" fontId="3" fillId="0" borderId="39" xfId="0" applyFont="1" applyBorder="1" applyAlignment="1">
      <alignment horizontal="left" vertical="center" indent="3"/>
    </xf>
    <xf numFmtId="202" fontId="3" fillId="0" borderId="40" xfId="52" applyNumberFormat="1" applyFont="1" applyFill="1" applyBorder="1" applyAlignment="1">
      <alignment horizontal="right" vertical="center"/>
    </xf>
    <xf numFmtId="202" fontId="3" fillId="0" borderId="21" xfId="0" applyNumberFormat="1" applyFont="1" applyBorder="1" applyAlignment="1">
      <alignment horizontal="right" vertical="center"/>
    </xf>
    <xf numFmtId="202" fontId="3" fillId="0" borderId="37" xfId="0" applyNumberFormat="1" applyFont="1" applyBorder="1" applyAlignment="1">
      <alignment horizontal="right" vertical="center"/>
    </xf>
    <xf numFmtId="193" fontId="64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38" fontId="3" fillId="0" borderId="41" xfId="52" applyFont="1" applyFill="1" applyBorder="1" applyAlignment="1">
      <alignment horizontal="center" vertical="center"/>
    </xf>
    <xf numFmtId="38" fontId="3" fillId="0" borderId="42" xfId="52" applyFont="1" applyFill="1" applyBorder="1" applyAlignment="1">
      <alignment horizontal="center" vertical="center"/>
    </xf>
    <xf numFmtId="38" fontId="3" fillId="0" borderId="43" xfId="52" applyFont="1" applyFill="1" applyBorder="1" applyAlignment="1">
      <alignment horizontal="center" vertical="center"/>
    </xf>
    <xf numFmtId="38" fontId="3" fillId="0" borderId="32" xfId="52" applyFont="1" applyFill="1" applyBorder="1" applyAlignment="1">
      <alignment horizontal="center" vertical="center"/>
    </xf>
    <xf numFmtId="38" fontId="3" fillId="0" borderId="40" xfId="52" applyFont="1" applyFill="1" applyBorder="1" applyAlignment="1">
      <alignment horizontal="center" vertical="center"/>
    </xf>
    <xf numFmtId="38" fontId="3" fillId="0" borderId="44" xfId="52" applyFont="1" applyFill="1" applyBorder="1" applyAlignment="1">
      <alignment horizontal="center" vertical="center"/>
    </xf>
    <xf numFmtId="38" fontId="3" fillId="0" borderId="45" xfId="52" applyFont="1" applyFill="1" applyBorder="1" applyAlignment="1">
      <alignment horizontal="center" vertical="center"/>
    </xf>
    <xf numFmtId="38" fontId="3" fillId="0" borderId="46" xfId="52" applyFont="1" applyFill="1" applyBorder="1" applyAlignment="1">
      <alignment horizontal="center" vertical="center"/>
    </xf>
    <xf numFmtId="38" fontId="3" fillId="0" borderId="16" xfId="52" applyFont="1" applyFill="1" applyBorder="1" applyAlignment="1">
      <alignment horizontal="center" vertical="center"/>
    </xf>
    <xf numFmtId="38" fontId="3" fillId="0" borderId="47" xfId="52" applyFont="1" applyFill="1" applyBorder="1" applyAlignment="1">
      <alignment horizontal="center" vertical="center"/>
    </xf>
    <xf numFmtId="38" fontId="3" fillId="0" borderId="34" xfId="52" applyFont="1" applyFill="1" applyBorder="1" applyAlignment="1">
      <alignment horizontal="center" vertical="center"/>
    </xf>
    <xf numFmtId="38" fontId="3" fillId="0" borderId="35" xfId="52" applyFont="1" applyFill="1" applyBorder="1" applyAlignment="1">
      <alignment horizontal="center" vertical="center"/>
    </xf>
    <xf numFmtId="38" fontId="3" fillId="0" borderId="48" xfId="52" applyFont="1" applyFill="1" applyBorder="1" applyAlignment="1">
      <alignment horizontal="center" vertical="center"/>
    </xf>
    <xf numFmtId="38" fontId="3" fillId="0" borderId="49" xfId="52" applyFont="1" applyFill="1" applyBorder="1" applyAlignment="1">
      <alignment horizontal="center" vertical="center"/>
    </xf>
    <xf numFmtId="38" fontId="3" fillId="0" borderId="50" xfId="52" applyFont="1" applyFill="1" applyBorder="1" applyAlignment="1">
      <alignment horizontal="center" vertical="center"/>
    </xf>
    <xf numFmtId="38" fontId="3" fillId="0" borderId="51" xfId="52" applyFont="1" applyFill="1" applyBorder="1" applyAlignment="1">
      <alignment horizontal="center" vertical="center"/>
    </xf>
    <xf numFmtId="38" fontId="3" fillId="0" borderId="52" xfId="52" applyFont="1" applyFill="1" applyBorder="1" applyAlignment="1">
      <alignment horizontal="center" vertical="center"/>
    </xf>
    <xf numFmtId="38" fontId="3" fillId="0" borderId="53" xfId="52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 indent="1" shrinkToFit="1"/>
    </xf>
    <xf numFmtId="0" fontId="3" fillId="0" borderId="37" xfId="0" applyFont="1" applyBorder="1" applyAlignment="1">
      <alignment horizontal="left" vertical="center" indent="1" shrinkToFit="1"/>
    </xf>
    <xf numFmtId="38" fontId="3" fillId="0" borderId="37" xfId="52" applyFont="1" applyFill="1" applyBorder="1" applyAlignment="1">
      <alignment horizontal="center" vertical="center"/>
    </xf>
    <xf numFmtId="38" fontId="3" fillId="0" borderId="54" xfId="52" applyFont="1" applyFill="1" applyBorder="1" applyAlignment="1">
      <alignment horizontal="center" vertical="center"/>
    </xf>
    <xf numFmtId="38" fontId="3" fillId="0" borderId="55" xfId="52" applyFont="1" applyFill="1" applyBorder="1" applyAlignment="1">
      <alignment horizontal="center" vertical="center"/>
    </xf>
    <xf numFmtId="0" fontId="3" fillId="0" borderId="45" xfId="0" applyFont="1" applyBorder="1" applyAlignment="1">
      <alignment horizontal="left" vertical="center" indent="1" shrinkToFit="1"/>
    </xf>
    <xf numFmtId="0" fontId="3" fillId="0" borderId="35" xfId="0" applyFont="1" applyBorder="1" applyAlignment="1">
      <alignment horizontal="left" vertical="center" indent="1" shrinkToFit="1"/>
    </xf>
    <xf numFmtId="0" fontId="3" fillId="0" borderId="56" xfId="0" applyFont="1" applyBorder="1" applyAlignment="1">
      <alignment horizontal="left" vertical="center" indent="1" shrinkToFit="1"/>
    </xf>
    <xf numFmtId="0" fontId="3" fillId="0" borderId="51" xfId="0" applyFont="1" applyBorder="1" applyAlignment="1">
      <alignment horizontal="left" vertical="center" indent="1" shrinkToFit="1"/>
    </xf>
    <xf numFmtId="0" fontId="9" fillId="0" borderId="0" xfId="0" applyFont="1" applyAlignment="1">
      <alignment horizontal="center" vertical="center" wrapText="1"/>
    </xf>
    <xf numFmtId="0" fontId="12" fillId="0" borderId="57" xfId="0" applyFont="1" applyBorder="1" applyAlignment="1">
      <alignment horizontal="left" vertical="center" indent="1"/>
    </xf>
    <xf numFmtId="202" fontId="14" fillId="0" borderId="58" xfId="52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 vertical="center" indent="3"/>
    </xf>
    <xf numFmtId="202" fontId="3" fillId="0" borderId="15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 indent="3"/>
    </xf>
    <xf numFmtId="202" fontId="3" fillId="0" borderId="20" xfId="0" applyNumberFormat="1" applyFont="1" applyBorder="1" applyAlignment="1">
      <alignment horizontal="right" vertical="center"/>
    </xf>
    <xf numFmtId="0" fontId="65" fillId="0" borderId="0" xfId="0" applyFont="1" applyAlignment="1">
      <alignment vertical="center"/>
    </xf>
    <xf numFmtId="202" fontId="0" fillId="0" borderId="0" xfId="0" applyNumberFormat="1" applyAlignment="1">
      <alignment horizontal="center" vertical="center"/>
    </xf>
    <xf numFmtId="38" fontId="6" fillId="0" borderId="10" xfId="52" applyFont="1" applyFill="1" applyBorder="1" applyAlignment="1">
      <alignment horizontal="center" vertical="center"/>
    </xf>
    <xf numFmtId="38" fontId="6" fillId="0" borderId="11" xfId="52" applyFont="1" applyFill="1" applyBorder="1" applyAlignment="1">
      <alignment horizontal="center" vertical="center"/>
    </xf>
    <xf numFmtId="38" fontId="6" fillId="0" borderId="13" xfId="52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 indent="1"/>
    </xf>
    <xf numFmtId="202" fontId="2" fillId="0" borderId="15" xfId="52" applyNumberFormat="1" applyFont="1" applyFill="1" applyBorder="1" applyAlignment="1">
      <alignment horizontal="right" vertical="center"/>
    </xf>
    <xf numFmtId="202" fontId="2" fillId="0" borderId="40" xfId="52" applyNumberFormat="1" applyFont="1" applyFill="1" applyBorder="1" applyAlignment="1">
      <alignment horizontal="right" vertical="center"/>
    </xf>
    <xf numFmtId="202" fontId="2" fillId="0" borderId="16" xfId="52" applyNumberFormat="1" applyFont="1" applyFill="1" applyBorder="1" applyAlignment="1">
      <alignment horizontal="right" vertical="center"/>
    </xf>
    <xf numFmtId="0" fontId="0" fillId="0" borderId="19" xfId="0" applyBorder="1" applyAlignment="1">
      <alignment horizontal="left" vertical="center" indent="1"/>
    </xf>
    <xf numFmtId="202" fontId="2" fillId="0" borderId="20" xfId="52" applyNumberFormat="1" applyFont="1" applyFill="1" applyBorder="1" applyAlignment="1">
      <alignment horizontal="right" vertical="center"/>
    </xf>
    <xf numFmtId="202" fontId="2" fillId="0" borderId="54" xfId="52" applyNumberFormat="1" applyFont="1" applyFill="1" applyBorder="1" applyAlignment="1">
      <alignment horizontal="right" vertical="center"/>
    </xf>
    <xf numFmtId="202" fontId="2" fillId="0" borderId="21" xfId="52" applyNumberFormat="1" applyFont="1" applyFill="1" applyBorder="1" applyAlignment="1">
      <alignment horizontal="right" vertical="center"/>
    </xf>
    <xf numFmtId="193" fontId="11" fillId="0" borderId="0" xfId="0" applyNumberFormat="1" applyFont="1" applyAlignment="1">
      <alignment horizontal="right" vertical="center"/>
    </xf>
    <xf numFmtId="202" fontId="0" fillId="0" borderId="0" xfId="0" applyNumberFormat="1" applyAlignment="1">
      <alignment horizontal="right" vertical="center"/>
    </xf>
    <xf numFmtId="19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5" fillId="0" borderId="0" xfId="0" applyFont="1" applyAlignment="1">
      <alignment horizontal="right" vertical="center"/>
    </xf>
    <xf numFmtId="0" fontId="68" fillId="0" borderId="59" xfId="0" applyFont="1" applyBorder="1" applyAlignment="1">
      <alignment horizontal="center" vertical="center" shrinkToFit="1"/>
    </xf>
    <xf numFmtId="0" fontId="70" fillId="0" borderId="60" xfId="0" applyFont="1" applyBorder="1" applyAlignment="1">
      <alignment horizontal="center" vertical="center" shrinkToFit="1"/>
    </xf>
    <xf numFmtId="0" fontId="70" fillId="0" borderId="60" xfId="0" applyFont="1" applyBorder="1" applyAlignment="1">
      <alignment horizontal="center" vertical="center" wrapText="1" shrinkToFit="1"/>
    </xf>
    <xf numFmtId="0" fontId="70" fillId="0" borderId="61" xfId="0" applyFont="1" applyBorder="1" applyAlignment="1">
      <alignment horizontal="center" vertical="center" shrinkToFit="1"/>
    </xf>
    <xf numFmtId="0" fontId="71" fillId="0" borderId="0" xfId="0" applyFont="1" applyAlignment="1">
      <alignment vertical="center" shrinkToFit="1"/>
    </xf>
    <xf numFmtId="0" fontId="70" fillId="0" borderId="31" xfId="0" applyFont="1" applyBorder="1" applyAlignment="1">
      <alignment horizontal="distributed" vertical="center" shrinkToFit="1"/>
    </xf>
    <xf numFmtId="190" fontId="72" fillId="0" borderId="32" xfId="0" applyNumberFormat="1" applyFont="1" applyBorder="1" applyAlignment="1">
      <alignment vertical="center"/>
    </xf>
    <xf numFmtId="190" fontId="73" fillId="0" borderId="45" xfId="0" applyNumberFormat="1" applyFont="1" applyBorder="1" applyAlignment="1">
      <alignment vertical="center"/>
    </xf>
    <xf numFmtId="190" fontId="73" fillId="0" borderId="62" xfId="0" applyNumberFormat="1" applyFont="1" applyBorder="1" applyAlignment="1">
      <alignment vertical="center"/>
    </xf>
    <xf numFmtId="0" fontId="70" fillId="0" borderId="63" xfId="0" applyFont="1" applyBorder="1" applyAlignment="1">
      <alignment horizontal="distributed" vertical="center" shrinkToFit="1"/>
    </xf>
    <xf numFmtId="190" fontId="73" fillId="0" borderId="32" xfId="0" applyNumberFormat="1" applyFont="1" applyBorder="1" applyAlignment="1">
      <alignment vertical="center"/>
    </xf>
    <xf numFmtId="190" fontId="73" fillId="0" borderId="64" xfId="0" applyNumberFormat="1" applyFont="1" applyBorder="1" applyAlignment="1">
      <alignment vertical="center"/>
    </xf>
    <xf numFmtId="0" fontId="70" fillId="0" borderId="36" xfId="0" applyFont="1" applyBorder="1" applyAlignment="1">
      <alignment horizontal="distributed" vertical="center" shrinkToFit="1"/>
    </xf>
    <xf numFmtId="0" fontId="70" fillId="0" borderId="65" xfId="0" applyFont="1" applyBorder="1" applyAlignment="1">
      <alignment horizontal="distributed" vertical="center" shrinkToFit="1"/>
    </xf>
    <xf numFmtId="0" fontId="70" fillId="0" borderId="59" xfId="0" applyFont="1" applyBorder="1" applyAlignment="1">
      <alignment horizontal="center" vertical="center" shrinkToFit="1"/>
    </xf>
    <xf numFmtId="0" fontId="70" fillId="0" borderId="0" xfId="0" applyFont="1" applyAlignment="1">
      <alignment vertical="center"/>
    </xf>
    <xf numFmtId="0" fontId="70" fillId="0" borderId="31" xfId="0" applyFont="1" applyBorder="1" applyAlignment="1">
      <alignment horizontal="center" vertical="center" shrinkToFit="1"/>
    </xf>
    <xf numFmtId="202" fontId="72" fillId="0" borderId="32" xfId="49" applyNumberFormat="1" applyFont="1" applyFill="1" applyBorder="1" applyAlignment="1">
      <alignment vertical="center"/>
    </xf>
    <xf numFmtId="202" fontId="73" fillId="0" borderId="32" xfId="49" applyNumberFormat="1" applyFont="1" applyFill="1" applyBorder="1" applyAlignment="1">
      <alignment vertical="center"/>
    </xf>
    <xf numFmtId="202" fontId="73" fillId="0" borderId="64" xfId="49" applyNumberFormat="1" applyFont="1" applyFill="1" applyBorder="1" applyAlignment="1">
      <alignment vertical="center"/>
    </xf>
    <xf numFmtId="0" fontId="70" fillId="0" borderId="36" xfId="0" applyFont="1" applyBorder="1" applyAlignment="1">
      <alignment horizontal="center" vertical="center" shrinkToFit="1"/>
    </xf>
    <xf numFmtId="0" fontId="70" fillId="0" borderId="66" xfId="0" applyFont="1" applyBorder="1" applyAlignment="1">
      <alignment horizontal="center" vertical="center" shrinkToFit="1"/>
    </xf>
    <xf numFmtId="0" fontId="70" fillId="0" borderId="0" xfId="0" applyFont="1" applyAlignment="1">
      <alignment horizontal="center" vertical="center" shrinkToFit="1"/>
    </xf>
    <xf numFmtId="0" fontId="71" fillId="0" borderId="31" xfId="0" applyFont="1" applyBorder="1" applyAlignment="1">
      <alignment horizontal="center" vertical="center" shrinkToFit="1"/>
    </xf>
    <xf numFmtId="0" fontId="71" fillId="0" borderId="65" xfId="0" applyFont="1" applyBorder="1" applyAlignment="1">
      <alignment horizontal="center" vertical="center" shrinkToFit="1"/>
    </xf>
    <xf numFmtId="0" fontId="65" fillId="0" borderId="67" xfId="0" applyFont="1" applyBorder="1" applyAlignment="1">
      <alignment vertical="center"/>
    </xf>
    <xf numFmtId="0" fontId="74" fillId="0" borderId="31" xfId="0" applyFont="1" applyBorder="1" applyAlignment="1">
      <alignment horizontal="distributed" vertical="center" shrinkToFit="1"/>
    </xf>
    <xf numFmtId="0" fontId="74" fillId="0" borderId="65" xfId="0" applyFont="1" applyBorder="1" applyAlignment="1">
      <alignment horizontal="distributed" vertical="center" shrinkToFit="1"/>
    </xf>
    <xf numFmtId="0" fontId="74" fillId="0" borderId="36" xfId="0" applyFont="1" applyBorder="1" applyAlignment="1">
      <alignment horizontal="distributed" vertical="center" shrinkToFi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0" fontId="65" fillId="0" borderId="67" xfId="0" applyFont="1" applyBorder="1" applyAlignment="1">
      <alignment horizontal="right" vertical="top"/>
    </xf>
    <xf numFmtId="0" fontId="76" fillId="0" borderId="0" xfId="0" applyFont="1" applyAlignment="1">
      <alignment vertical="center"/>
    </xf>
    <xf numFmtId="0" fontId="65" fillId="0" borderId="0" xfId="0" applyFont="1" applyFill="1" applyAlignment="1">
      <alignment vertical="center"/>
    </xf>
    <xf numFmtId="202" fontId="2" fillId="0" borderId="68" xfId="52" applyNumberFormat="1" applyFont="1" applyFill="1" applyBorder="1" applyAlignment="1">
      <alignment horizontal="right" vertical="center"/>
    </xf>
    <xf numFmtId="202" fontId="2" fillId="0" borderId="18" xfId="52" applyNumberFormat="1" applyFont="1" applyFill="1" applyBorder="1" applyAlignment="1">
      <alignment horizontal="right" vertical="center"/>
    </xf>
    <xf numFmtId="202" fontId="2" fillId="0" borderId="69" xfId="52" applyNumberFormat="1" applyFont="1" applyFill="1" applyBorder="1" applyAlignment="1">
      <alignment horizontal="right" vertical="center"/>
    </xf>
    <xf numFmtId="202" fontId="2" fillId="0" borderId="23" xfId="52" applyNumberFormat="1" applyFont="1" applyFill="1" applyBorder="1" applyAlignment="1">
      <alignment horizontal="right" vertical="center"/>
    </xf>
    <xf numFmtId="202" fontId="14" fillId="0" borderId="70" xfId="52" applyNumberFormat="1" applyFont="1" applyFill="1" applyBorder="1" applyAlignment="1">
      <alignment horizontal="right" vertical="center"/>
    </xf>
    <xf numFmtId="202" fontId="14" fillId="0" borderId="71" xfId="52" applyNumberFormat="1" applyFont="1" applyFill="1" applyBorder="1" applyAlignment="1">
      <alignment horizontal="right" vertical="center"/>
    </xf>
    <xf numFmtId="202" fontId="3" fillId="0" borderId="17" xfId="0" applyNumberFormat="1" applyFont="1" applyFill="1" applyBorder="1" applyAlignment="1">
      <alignment horizontal="right" vertical="center"/>
    </xf>
    <xf numFmtId="202" fontId="3" fillId="0" borderId="16" xfId="0" applyNumberFormat="1" applyFont="1" applyFill="1" applyBorder="1" applyAlignment="1">
      <alignment horizontal="right" vertical="center"/>
    </xf>
    <xf numFmtId="202" fontId="3" fillId="0" borderId="15" xfId="0" applyNumberFormat="1" applyFont="1" applyFill="1" applyBorder="1" applyAlignment="1">
      <alignment horizontal="right" vertical="center"/>
    </xf>
    <xf numFmtId="202" fontId="3" fillId="0" borderId="18" xfId="0" applyNumberFormat="1" applyFont="1" applyFill="1" applyBorder="1" applyAlignment="1">
      <alignment horizontal="right" vertical="center"/>
    </xf>
    <xf numFmtId="202" fontId="3" fillId="0" borderId="22" xfId="0" applyNumberFormat="1" applyFont="1" applyFill="1" applyBorder="1" applyAlignment="1">
      <alignment horizontal="right" vertical="center"/>
    </xf>
    <xf numFmtId="202" fontId="3" fillId="0" borderId="21" xfId="0" applyNumberFormat="1" applyFont="1" applyFill="1" applyBorder="1" applyAlignment="1">
      <alignment horizontal="right" vertical="center"/>
    </xf>
    <xf numFmtId="202" fontId="3" fillId="0" borderId="20" xfId="0" applyNumberFormat="1" applyFont="1" applyFill="1" applyBorder="1" applyAlignment="1">
      <alignment horizontal="right" vertical="center"/>
    </xf>
    <xf numFmtId="202" fontId="3" fillId="0" borderId="23" xfId="0" applyNumberFormat="1" applyFont="1" applyFill="1" applyBorder="1" applyAlignment="1">
      <alignment horizontal="right" vertical="center"/>
    </xf>
    <xf numFmtId="202" fontId="3" fillId="0" borderId="47" xfId="52" applyNumberFormat="1" applyFont="1" applyFill="1" applyBorder="1" applyAlignment="1">
      <alignment horizontal="right" vertical="center"/>
    </xf>
    <xf numFmtId="202" fontId="3" fillId="0" borderId="32" xfId="0" applyNumberFormat="1" applyFont="1" applyFill="1" applyBorder="1" applyAlignment="1">
      <alignment horizontal="right" vertical="center"/>
    </xf>
    <xf numFmtId="202" fontId="3" fillId="0" borderId="47" xfId="0" applyNumberFormat="1" applyFont="1" applyFill="1" applyBorder="1" applyAlignment="1">
      <alignment horizontal="right" vertical="center"/>
    </xf>
    <xf numFmtId="202" fontId="3" fillId="0" borderId="35" xfId="0" applyNumberFormat="1" applyFont="1" applyFill="1" applyBorder="1" applyAlignment="1">
      <alignment horizontal="right" vertical="center"/>
    </xf>
    <xf numFmtId="202" fontId="3" fillId="0" borderId="49" xfId="0" applyNumberFormat="1" applyFont="1" applyFill="1" applyBorder="1" applyAlignment="1">
      <alignment horizontal="right" vertical="center"/>
    </xf>
    <xf numFmtId="202" fontId="3" fillId="0" borderId="49" xfId="52" applyNumberFormat="1" applyFont="1" applyFill="1" applyBorder="1" applyAlignment="1">
      <alignment horizontal="right" vertical="center"/>
    </xf>
    <xf numFmtId="202" fontId="3" fillId="0" borderId="55" xfId="52" applyNumberFormat="1" applyFont="1" applyFill="1" applyBorder="1" applyAlignment="1">
      <alignment horizontal="right" vertical="center"/>
    </xf>
    <xf numFmtId="202" fontId="3" fillId="0" borderId="0" xfId="0" applyNumberFormat="1" applyFont="1" applyFill="1" applyAlignment="1">
      <alignment horizontal="center" vertical="center"/>
    </xf>
    <xf numFmtId="202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202" fontId="3" fillId="0" borderId="64" xfId="52" applyNumberFormat="1" applyFont="1" applyFill="1" applyBorder="1" applyAlignment="1">
      <alignment horizontal="right" vertical="center"/>
    </xf>
    <xf numFmtId="202" fontId="3" fillId="0" borderId="40" xfId="0" applyNumberFormat="1" applyFont="1" applyFill="1" applyBorder="1" applyAlignment="1">
      <alignment horizontal="right" vertical="center"/>
    </xf>
    <xf numFmtId="202" fontId="3" fillId="0" borderId="54" xfId="0" applyNumberFormat="1" applyFont="1" applyFill="1" applyBorder="1" applyAlignment="1">
      <alignment horizontal="right" vertical="center"/>
    </xf>
    <xf numFmtId="202" fontId="14" fillId="0" borderId="72" xfId="52" applyNumberFormat="1" applyFont="1" applyFill="1" applyBorder="1" applyAlignment="1">
      <alignment horizontal="right" vertical="center"/>
    </xf>
    <xf numFmtId="38" fontId="14" fillId="0" borderId="73" xfId="52" applyFont="1" applyFill="1" applyBorder="1" applyAlignment="1">
      <alignment horizontal="center" vertical="center"/>
    </xf>
    <xf numFmtId="202" fontId="14" fillId="0" borderId="74" xfId="52" applyNumberFormat="1" applyFont="1" applyFill="1" applyBorder="1" applyAlignment="1">
      <alignment horizontal="right" vertical="center"/>
    </xf>
    <xf numFmtId="190" fontId="72" fillId="0" borderId="32" xfId="0" applyNumberFormat="1" applyFont="1" applyFill="1" applyBorder="1" applyAlignment="1">
      <alignment vertical="center"/>
    </xf>
    <xf numFmtId="190" fontId="73" fillId="0" borderId="32" xfId="0" applyNumberFormat="1" applyFont="1" applyFill="1" applyBorder="1" applyAlignment="1">
      <alignment vertical="center"/>
    </xf>
    <xf numFmtId="190" fontId="73" fillId="0" borderId="64" xfId="0" applyNumberFormat="1" applyFont="1" applyFill="1" applyBorder="1" applyAlignment="1">
      <alignment vertical="center"/>
    </xf>
    <xf numFmtId="190" fontId="72" fillId="0" borderId="37" xfId="0" applyNumberFormat="1" applyFont="1" applyFill="1" applyBorder="1" applyAlignment="1">
      <alignment vertical="center"/>
    </xf>
    <xf numFmtId="190" fontId="73" fillId="0" borderId="37" xfId="0" applyNumberFormat="1" applyFont="1" applyFill="1" applyBorder="1" applyAlignment="1">
      <alignment vertical="center"/>
    </xf>
    <xf numFmtId="190" fontId="73" fillId="0" borderId="75" xfId="0" applyNumberFormat="1" applyFont="1" applyFill="1" applyBorder="1" applyAlignment="1">
      <alignment vertical="center"/>
    </xf>
    <xf numFmtId="0" fontId="65" fillId="0" borderId="0" xfId="0" applyFont="1" applyFill="1" applyAlignment="1">
      <alignment horizontal="right" vertical="center"/>
    </xf>
    <xf numFmtId="0" fontId="70" fillId="0" borderId="60" xfId="0" applyFont="1" applyFill="1" applyBorder="1" applyAlignment="1">
      <alignment horizontal="center" vertical="center" shrinkToFit="1"/>
    </xf>
    <xf numFmtId="0" fontId="70" fillId="0" borderId="60" xfId="0" applyFont="1" applyFill="1" applyBorder="1" applyAlignment="1">
      <alignment horizontal="center" vertical="center" wrapText="1" shrinkToFit="1"/>
    </xf>
    <xf numFmtId="0" fontId="70" fillId="0" borderId="61" xfId="0" applyFont="1" applyFill="1" applyBorder="1" applyAlignment="1">
      <alignment horizontal="center" vertical="center" shrinkToFit="1"/>
    </xf>
    <xf numFmtId="190" fontId="72" fillId="0" borderId="76" xfId="0" applyNumberFormat="1" applyFont="1" applyFill="1" applyBorder="1" applyAlignment="1">
      <alignment vertical="center"/>
    </xf>
    <xf numFmtId="190" fontId="73" fillId="0" borderId="76" xfId="0" applyNumberFormat="1" applyFont="1" applyFill="1" applyBorder="1" applyAlignment="1">
      <alignment vertical="center"/>
    </xf>
    <xf numFmtId="190" fontId="73" fillId="0" borderId="77" xfId="0" applyNumberFormat="1" applyFont="1" applyFill="1" applyBorder="1" applyAlignment="1">
      <alignment vertical="center"/>
    </xf>
    <xf numFmtId="202" fontId="73" fillId="0" borderId="37" xfId="49" applyNumberFormat="1" applyFont="1" applyFill="1" applyBorder="1" applyAlignment="1">
      <alignment vertical="center"/>
    </xf>
    <xf numFmtId="202" fontId="73" fillId="0" borderId="75" xfId="49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0" fontId="71" fillId="0" borderId="0" xfId="0" applyFont="1" applyFill="1" applyAlignment="1">
      <alignment horizontal="right" vertical="center"/>
    </xf>
    <xf numFmtId="0" fontId="70" fillId="0" borderId="78" xfId="0" applyFont="1" applyFill="1" applyBorder="1" applyAlignment="1">
      <alignment horizontal="center" vertical="center" shrinkToFit="1"/>
    </xf>
    <xf numFmtId="0" fontId="77" fillId="0" borderId="61" xfId="0" applyFont="1" applyFill="1" applyBorder="1" applyAlignment="1">
      <alignment horizontal="center" vertical="center" wrapText="1" shrinkToFit="1"/>
    </xf>
    <xf numFmtId="202" fontId="72" fillId="0" borderId="42" xfId="0" applyNumberFormat="1" applyFont="1" applyFill="1" applyBorder="1" applyAlignment="1">
      <alignment vertical="center"/>
    </xf>
    <xf numFmtId="202" fontId="73" fillId="0" borderId="42" xfId="0" applyNumberFormat="1" applyFont="1" applyFill="1" applyBorder="1" applyAlignment="1">
      <alignment vertical="center"/>
    </xf>
    <xf numFmtId="202" fontId="73" fillId="0" borderId="79" xfId="0" applyNumberFormat="1" applyFont="1" applyFill="1" applyBorder="1" applyAlignment="1">
      <alignment vertical="center"/>
    </xf>
    <xf numFmtId="202" fontId="73" fillId="0" borderId="80" xfId="0" applyNumberFormat="1" applyFont="1" applyFill="1" applyBorder="1" applyAlignment="1">
      <alignment vertical="center"/>
    </xf>
    <xf numFmtId="202" fontId="72" fillId="0" borderId="32" xfId="0" applyNumberFormat="1" applyFont="1" applyFill="1" applyBorder="1" applyAlignment="1">
      <alignment vertical="center"/>
    </xf>
    <xf numFmtId="202" fontId="73" fillId="0" borderId="32" xfId="0" applyNumberFormat="1" applyFont="1" applyFill="1" applyBorder="1" applyAlignment="1">
      <alignment vertical="center"/>
    </xf>
    <xf numFmtId="202" fontId="73" fillId="0" borderId="68" xfId="0" applyNumberFormat="1" applyFont="1" applyFill="1" applyBorder="1" applyAlignment="1">
      <alignment vertical="center"/>
    </xf>
    <xf numFmtId="202" fontId="73" fillId="0" borderId="64" xfId="0" applyNumberFormat="1" applyFont="1" applyFill="1" applyBorder="1" applyAlignment="1">
      <alignment vertical="center"/>
    </xf>
    <xf numFmtId="202" fontId="72" fillId="0" borderId="37" xfId="0" applyNumberFormat="1" applyFont="1" applyFill="1" applyBorder="1" applyAlignment="1">
      <alignment vertical="center"/>
    </xf>
    <xf numFmtId="202" fontId="73" fillId="0" borderId="37" xfId="0" applyNumberFormat="1" applyFont="1" applyFill="1" applyBorder="1" applyAlignment="1">
      <alignment vertical="center"/>
    </xf>
    <xf numFmtId="202" fontId="73" fillId="0" borderId="76" xfId="0" applyNumberFormat="1" applyFont="1" applyFill="1" applyBorder="1" applyAlignment="1">
      <alignment vertical="center"/>
    </xf>
    <xf numFmtId="202" fontId="73" fillId="0" borderId="69" xfId="0" applyNumberFormat="1" applyFont="1" applyFill="1" applyBorder="1" applyAlignment="1">
      <alignment vertical="center"/>
    </xf>
    <xf numFmtId="202" fontId="73" fillId="0" borderId="75" xfId="0" applyNumberFormat="1" applyFont="1" applyFill="1" applyBorder="1" applyAlignment="1">
      <alignment vertical="center"/>
    </xf>
    <xf numFmtId="0" fontId="70" fillId="0" borderId="0" xfId="0" applyFont="1" applyFill="1" applyAlignment="1">
      <alignment horizontal="center" vertical="center" shrinkToFit="1"/>
    </xf>
    <xf numFmtId="0" fontId="75" fillId="0" borderId="0" xfId="0" applyFont="1" applyFill="1" applyAlignment="1">
      <alignment vertical="center"/>
    </xf>
    <xf numFmtId="0" fontId="70" fillId="0" borderId="60" xfId="0" applyFont="1" applyFill="1" applyBorder="1" applyAlignment="1">
      <alignment horizontal="distributed" vertical="center" wrapText="1"/>
    </xf>
    <xf numFmtId="0" fontId="70" fillId="0" borderId="61" xfId="0" applyFont="1" applyFill="1" applyBorder="1" applyAlignment="1">
      <alignment horizontal="distributed" vertical="center"/>
    </xf>
    <xf numFmtId="0" fontId="70" fillId="0" borderId="0" xfId="0" applyFont="1" applyFill="1" applyAlignment="1">
      <alignment horizontal="distributed" vertical="center"/>
    </xf>
    <xf numFmtId="0" fontId="70" fillId="0" borderId="59" xfId="0" applyFont="1" applyFill="1" applyBorder="1" applyAlignment="1">
      <alignment horizontal="distributed" vertical="center" shrinkToFit="1"/>
    </xf>
    <xf numFmtId="0" fontId="70" fillId="0" borderId="60" xfId="0" applyFont="1" applyFill="1" applyBorder="1" applyAlignment="1">
      <alignment horizontal="distributed" vertical="center"/>
    </xf>
    <xf numFmtId="0" fontId="70" fillId="0" borderId="61" xfId="0" applyFont="1" applyFill="1" applyBorder="1" applyAlignment="1">
      <alignment horizontal="distributed" vertical="center" wrapText="1"/>
    </xf>
    <xf numFmtId="0" fontId="71" fillId="0" borderId="31" xfId="0" applyFont="1" applyFill="1" applyBorder="1" applyAlignment="1">
      <alignment horizontal="center" vertical="center" shrinkToFit="1"/>
    </xf>
    <xf numFmtId="0" fontId="71" fillId="0" borderId="36" xfId="0" applyFont="1" applyFill="1" applyBorder="1" applyAlignment="1">
      <alignment horizontal="center" vertical="center" shrinkToFit="1"/>
    </xf>
    <xf numFmtId="190" fontId="73" fillId="0" borderId="32" xfId="0" applyNumberFormat="1" applyFont="1" applyFill="1" applyBorder="1" applyAlignment="1">
      <alignment horizontal="right" vertical="center"/>
    </xf>
    <xf numFmtId="190" fontId="73" fillId="0" borderId="37" xfId="0" applyNumberFormat="1" applyFont="1" applyFill="1" applyBorder="1" applyAlignment="1">
      <alignment horizontal="right" vertical="center"/>
    </xf>
    <xf numFmtId="202" fontId="72" fillId="0" borderId="37" xfId="49" applyNumberFormat="1" applyFont="1" applyFill="1" applyBorder="1" applyAlignment="1">
      <alignment vertical="center"/>
    </xf>
    <xf numFmtId="38" fontId="6" fillId="0" borderId="79" xfId="52" applyFont="1" applyFill="1" applyBorder="1" applyAlignment="1">
      <alignment horizontal="center" vertical="center"/>
    </xf>
    <xf numFmtId="38" fontId="6" fillId="0" borderId="81" xfId="52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38" fontId="6" fillId="0" borderId="41" xfId="52" applyFont="1" applyFill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86" xfId="0" applyFont="1" applyBorder="1" applyAlignment="1">
      <alignment horizontal="center" vertical="center" textRotation="255"/>
    </xf>
    <xf numFmtId="0" fontId="3" fillId="0" borderId="87" xfId="0" applyFont="1" applyBorder="1" applyAlignment="1">
      <alignment horizontal="center" vertical="center" textRotation="255"/>
    </xf>
    <xf numFmtId="0" fontId="3" fillId="0" borderId="65" xfId="0" applyFont="1" applyBorder="1" applyAlignment="1">
      <alignment horizontal="center" vertical="center" textRotation="255"/>
    </xf>
    <xf numFmtId="38" fontId="4" fillId="0" borderId="88" xfId="52" applyFont="1" applyFill="1" applyBorder="1" applyAlignment="1">
      <alignment horizontal="center" vertical="center" wrapText="1" shrinkToFit="1"/>
    </xf>
    <xf numFmtId="38" fontId="4" fillId="0" borderId="52" xfId="52" applyFont="1" applyFill="1" applyBorder="1" applyAlignment="1">
      <alignment horizontal="center" vertical="center" wrapText="1" shrinkToFit="1"/>
    </xf>
    <xf numFmtId="38" fontId="4" fillId="0" borderId="89" xfId="52" applyFont="1" applyFill="1" applyBorder="1" applyAlignment="1">
      <alignment horizontal="center" vertical="center" wrapText="1" shrinkToFit="1"/>
    </xf>
    <xf numFmtId="38" fontId="4" fillId="0" borderId="46" xfId="52" applyFont="1" applyFill="1" applyBorder="1" applyAlignment="1">
      <alignment horizontal="center" vertical="center" wrapText="1" shrinkToFit="1"/>
    </xf>
    <xf numFmtId="0" fontId="3" fillId="0" borderId="83" xfId="0" applyFont="1" applyBorder="1" applyAlignment="1">
      <alignment horizontal="center" vertical="center"/>
    </xf>
    <xf numFmtId="38" fontId="3" fillId="0" borderId="90" xfId="52" applyFont="1" applyFill="1" applyBorder="1" applyAlignment="1">
      <alignment horizontal="center" vertical="center"/>
    </xf>
    <xf numFmtId="38" fontId="3" fillId="0" borderId="91" xfId="52" applyFont="1" applyFill="1" applyBorder="1" applyAlignment="1">
      <alignment horizontal="center" vertical="center"/>
    </xf>
    <xf numFmtId="38" fontId="3" fillId="0" borderId="92" xfId="52" applyFont="1" applyFill="1" applyBorder="1" applyAlignment="1">
      <alignment horizontal="center" vertical="center"/>
    </xf>
    <xf numFmtId="38" fontId="3" fillId="0" borderId="93" xfId="52" applyFont="1" applyFill="1" applyBorder="1" applyAlignment="1">
      <alignment horizontal="center" vertical="center"/>
    </xf>
    <xf numFmtId="193" fontId="3" fillId="0" borderId="67" xfId="0" applyNumberFormat="1" applyFont="1" applyBorder="1" applyAlignment="1">
      <alignment horizontal="left" vertical="center"/>
    </xf>
    <xf numFmtId="0" fontId="65" fillId="0" borderId="0" xfId="0" applyFont="1" applyAlignment="1">
      <alignment horizontal="right" vertical="center"/>
    </xf>
    <xf numFmtId="0" fontId="78" fillId="0" borderId="0" xfId="0" applyFont="1" applyAlignment="1">
      <alignment horizontal="left" vertical="center"/>
    </xf>
    <xf numFmtId="0" fontId="65" fillId="0" borderId="0" xfId="0" applyFont="1" applyFill="1" applyBorder="1" applyAlignment="1">
      <alignment horizontal="right" vertical="center"/>
    </xf>
    <xf numFmtId="0" fontId="65" fillId="0" borderId="0" xfId="0" applyFont="1" applyBorder="1" applyAlignment="1">
      <alignment horizontal="center" vertical="center" wrapText="1"/>
    </xf>
    <xf numFmtId="0" fontId="65" fillId="0" borderId="67" xfId="0" applyFont="1" applyBorder="1" applyAlignment="1">
      <alignment horizontal="right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647700</xdr:colOff>
      <xdr:row>23</xdr:row>
      <xdr:rowOff>352425</xdr:rowOff>
    </xdr:from>
    <xdr:to>
      <xdr:col>20</xdr:col>
      <xdr:colOff>333375</xdr:colOff>
      <xdr:row>27</xdr:row>
      <xdr:rowOff>38100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3735050" y="8315325"/>
          <a:ext cx="3524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文化－７６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628650</xdr:colOff>
      <xdr:row>0</xdr:row>
      <xdr:rowOff>9525</xdr:rowOff>
    </xdr:from>
    <xdr:to>
      <xdr:col>21</xdr:col>
      <xdr:colOff>28575</xdr:colOff>
      <xdr:row>3</xdr:row>
      <xdr:rowOff>266700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3363575" y="9525"/>
          <a:ext cx="3810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文化－７７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40119111433_&#12304;&#20013;&#22830;&#22259;&#26360;&#39208;&#12305;&#20196;&#21644;&#65301;&#24180;&#29256;&#12300;&#35914;&#24029;&#24066;&#12398;&#32113;&#35336;&#12301;&#20316;&#25104;&#12395;&#38306;&#12377;&#12427;&#36039;&#26009;&#25552;&#20379;&#12395;&#12388;&#12356;&#12390;&#65288;&#22238;&#31572;&#65289;\files\&#65328;&#65303;&#65304;&#65293;&#65328;&#65304;&#65296;&#22259;&#26360;&#39208;&#31561;&#21033;&#29992;&#29366;&#27841;&#65288;&#20013;&#22830;&#22259;&#26360;&#39208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　蔵書 "/>
      <sheetName val="P79"/>
      <sheetName val="来館者数・貸出冊数"/>
      <sheetName val="来館者数・貸出冊数 (試し)"/>
    </sheetNames>
    <sheetDataSet>
      <sheetData sheetId="1">
        <row r="4">
          <cell r="C4">
            <v>1116</v>
          </cell>
          <cell r="D4">
            <v>2221</v>
          </cell>
          <cell r="E4">
            <v>4291</v>
          </cell>
          <cell r="F4">
            <v>7295</v>
          </cell>
          <cell r="G4">
            <v>3244</v>
          </cell>
          <cell r="H4">
            <v>4737</v>
          </cell>
          <cell r="I4">
            <v>1598</v>
          </cell>
          <cell r="J4">
            <v>5018</v>
          </cell>
          <cell r="K4">
            <v>738</v>
          </cell>
          <cell r="L4">
            <v>23089</v>
          </cell>
          <cell r="M4">
            <v>1620</v>
          </cell>
          <cell r="N4">
            <v>27</v>
          </cell>
          <cell r="O4">
            <v>839</v>
          </cell>
          <cell r="P4">
            <v>145</v>
          </cell>
          <cell r="Q4">
            <v>0</v>
          </cell>
          <cell r="R4">
            <v>15967</v>
          </cell>
          <cell r="S4">
            <v>2691</v>
          </cell>
          <cell r="T4">
            <v>63</v>
          </cell>
        </row>
        <row r="5">
          <cell r="C5">
            <v>1136</v>
          </cell>
          <cell r="D5">
            <v>2222</v>
          </cell>
          <cell r="E5">
            <v>4295</v>
          </cell>
          <cell r="F5">
            <v>7056</v>
          </cell>
          <cell r="G5">
            <v>3137</v>
          </cell>
          <cell r="H5">
            <v>4751</v>
          </cell>
          <cell r="I5">
            <v>1582</v>
          </cell>
          <cell r="J5">
            <v>5038</v>
          </cell>
          <cell r="K5">
            <v>737</v>
          </cell>
          <cell r="L5">
            <v>23039</v>
          </cell>
          <cell r="M5">
            <v>1598</v>
          </cell>
          <cell r="N5">
            <v>27</v>
          </cell>
          <cell r="O5">
            <v>830</v>
          </cell>
          <cell r="P5">
            <v>145</v>
          </cell>
          <cell r="Q5">
            <v>0</v>
          </cell>
          <cell r="R5">
            <v>16126</v>
          </cell>
          <cell r="S5">
            <v>2716</v>
          </cell>
          <cell r="T5">
            <v>102</v>
          </cell>
        </row>
        <row r="6">
          <cell r="C6">
            <v>1163</v>
          </cell>
          <cell r="D6">
            <v>2213</v>
          </cell>
          <cell r="E6">
            <v>4297</v>
          </cell>
          <cell r="F6">
            <v>7146</v>
          </cell>
          <cell r="G6">
            <v>3244</v>
          </cell>
          <cell r="H6">
            <v>4897</v>
          </cell>
          <cell r="I6">
            <v>1634</v>
          </cell>
          <cell r="J6">
            <v>5035</v>
          </cell>
          <cell r="K6">
            <v>733</v>
          </cell>
          <cell r="L6">
            <v>22870</v>
          </cell>
          <cell r="M6">
            <v>1640</v>
          </cell>
          <cell r="N6">
            <v>28</v>
          </cell>
          <cell r="O6">
            <v>840</v>
          </cell>
          <cell r="P6">
            <v>146</v>
          </cell>
          <cell r="Q6">
            <v>0</v>
          </cell>
          <cell r="R6">
            <v>16269</v>
          </cell>
          <cell r="S6">
            <v>2630</v>
          </cell>
          <cell r="T6">
            <v>64</v>
          </cell>
        </row>
        <row r="7">
          <cell r="C7">
            <v>1155</v>
          </cell>
          <cell r="D7">
            <v>2238</v>
          </cell>
          <cell r="E7">
            <v>4340</v>
          </cell>
          <cell r="F7">
            <v>5969</v>
          </cell>
          <cell r="G7">
            <v>2990</v>
          </cell>
          <cell r="H7">
            <v>4041</v>
          </cell>
          <cell r="I7">
            <v>1670</v>
          </cell>
          <cell r="J7">
            <v>5124</v>
          </cell>
          <cell r="K7">
            <v>741</v>
          </cell>
          <cell r="L7">
            <v>22487</v>
          </cell>
          <cell r="M7">
            <v>1658</v>
          </cell>
          <cell r="N7">
            <v>28</v>
          </cell>
          <cell r="O7">
            <v>850</v>
          </cell>
          <cell r="P7">
            <v>146</v>
          </cell>
          <cell r="Q7">
            <v>0</v>
          </cell>
          <cell r="R7">
            <v>15553</v>
          </cell>
          <cell r="S7">
            <v>2647</v>
          </cell>
          <cell r="T7">
            <v>69</v>
          </cell>
        </row>
        <row r="8">
          <cell r="C8">
            <v>1107</v>
          </cell>
          <cell r="D8">
            <v>2213</v>
          </cell>
          <cell r="E8">
            <v>4213</v>
          </cell>
          <cell r="F8">
            <v>5528</v>
          </cell>
          <cell r="G8">
            <v>2641</v>
          </cell>
          <cell r="H8">
            <v>3830</v>
          </cell>
          <cell r="I8">
            <v>1442</v>
          </cell>
          <cell r="J8">
            <v>5003</v>
          </cell>
          <cell r="K8">
            <v>729</v>
          </cell>
          <cell r="L8">
            <v>21847</v>
          </cell>
          <cell r="M8">
            <v>1628</v>
          </cell>
          <cell r="N8">
            <v>29</v>
          </cell>
          <cell r="O8">
            <v>835</v>
          </cell>
          <cell r="P8">
            <v>146</v>
          </cell>
          <cell r="Q8">
            <v>0</v>
          </cell>
          <cell r="R8">
            <v>14377</v>
          </cell>
          <cell r="S8">
            <v>2658</v>
          </cell>
          <cell r="T8">
            <v>59</v>
          </cell>
        </row>
        <row r="11">
          <cell r="C11">
            <v>288</v>
          </cell>
          <cell r="D11">
            <v>1238</v>
          </cell>
          <cell r="E11">
            <v>1649</v>
          </cell>
          <cell r="F11">
            <v>2798</v>
          </cell>
          <cell r="G11">
            <v>1854</v>
          </cell>
          <cell r="H11">
            <v>2892</v>
          </cell>
          <cell r="I11">
            <v>966</v>
          </cell>
          <cell r="J11">
            <v>1301</v>
          </cell>
          <cell r="K11">
            <v>298</v>
          </cell>
          <cell r="L11">
            <v>8995</v>
          </cell>
          <cell r="M11">
            <v>602</v>
          </cell>
          <cell r="N11">
            <v>2</v>
          </cell>
          <cell r="O11">
            <v>226</v>
          </cell>
          <cell r="P11">
            <v>37</v>
          </cell>
          <cell r="Q11">
            <v>0</v>
          </cell>
          <cell r="R11">
            <v>8425</v>
          </cell>
          <cell r="S11">
            <v>0</v>
          </cell>
          <cell r="T11">
            <v>14</v>
          </cell>
        </row>
        <row r="12">
          <cell r="C12">
            <v>283</v>
          </cell>
          <cell r="D12">
            <v>1265</v>
          </cell>
          <cell r="E12">
            <v>1648</v>
          </cell>
          <cell r="F12">
            <v>2838</v>
          </cell>
          <cell r="G12">
            <v>1833</v>
          </cell>
          <cell r="H12">
            <v>3001</v>
          </cell>
          <cell r="I12">
            <v>982</v>
          </cell>
          <cell r="J12">
            <v>1322</v>
          </cell>
          <cell r="K12">
            <v>287</v>
          </cell>
          <cell r="L12">
            <v>9182</v>
          </cell>
          <cell r="M12">
            <v>563</v>
          </cell>
          <cell r="N12">
            <v>2</v>
          </cell>
          <cell r="O12">
            <v>233</v>
          </cell>
          <cell r="P12">
            <v>37</v>
          </cell>
          <cell r="Q12">
            <v>0</v>
          </cell>
          <cell r="R12">
            <v>8596</v>
          </cell>
          <cell r="S12">
            <v>0</v>
          </cell>
          <cell r="T12">
            <v>52</v>
          </cell>
        </row>
        <row r="13">
          <cell r="C13">
            <v>302</v>
          </cell>
          <cell r="D13">
            <v>1366</v>
          </cell>
          <cell r="E13">
            <v>1715</v>
          </cell>
          <cell r="F13">
            <v>2898</v>
          </cell>
          <cell r="G13">
            <v>1936</v>
          </cell>
          <cell r="H13">
            <v>3230</v>
          </cell>
          <cell r="I13">
            <v>1034</v>
          </cell>
          <cell r="J13">
            <v>1398</v>
          </cell>
          <cell r="K13">
            <v>278</v>
          </cell>
          <cell r="L13">
            <v>9923</v>
          </cell>
          <cell r="M13">
            <v>587</v>
          </cell>
          <cell r="N13">
            <v>2</v>
          </cell>
          <cell r="O13">
            <v>230</v>
          </cell>
          <cell r="P13">
            <v>37</v>
          </cell>
          <cell r="Q13">
            <v>0</v>
          </cell>
          <cell r="R13">
            <v>9032</v>
          </cell>
          <cell r="S13">
            <v>0</v>
          </cell>
          <cell r="T13">
            <v>14</v>
          </cell>
        </row>
        <row r="14">
          <cell r="C14">
            <v>330</v>
          </cell>
          <cell r="D14">
            <v>1401</v>
          </cell>
          <cell r="E14">
            <v>1740</v>
          </cell>
          <cell r="F14">
            <v>2888</v>
          </cell>
          <cell r="G14">
            <v>2021</v>
          </cell>
          <cell r="H14">
            <v>3327</v>
          </cell>
          <cell r="I14">
            <v>1064</v>
          </cell>
          <cell r="J14">
            <v>1427</v>
          </cell>
          <cell r="K14">
            <v>285</v>
          </cell>
          <cell r="L14">
            <v>10302</v>
          </cell>
          <cell r="M14">
            <v>594</v>
          </cell>
          <cell r="N14">
            <v>2</v>
          </cell>
          <cell r="O14">
            <v>239</v>
          </cell>
          <cell r="P14">
            <v>37</v>
          </cell>
          <cell r="Q14">
            <v>0</v>
          </cell>
          <cell r="R14">
            <v>9374</v>
          </cell>
          <cell r="S14">
            <v>0</v>
          </cell>
          <cell r="T14">
            <v>14</v>
          </cell>
        </row>
        <row r="15">
          <cell r="C15">
            <v>342</v>
          </cell>
          <cell r="D15">
            <v>1454</v>
          </cell>
          <cell r="E15">
            <v>1767</v>
          </cell>
          <cell r="F15">
            <v>2909</v>
          </cell>
          <cell r="G15">
            <v>2066</v>
          </cell>
          <cell r="H15">
            <v>3435</v>
          </cell>
          <cell r="I15">
            <v>1097</v>
          </cell>
          <cell r="J15">
            <v>1444</v>
          </cell>
          <cell r="K15">
            <v>286</v>
          </cell>
          <cell r="L15">
            <v>10826</v>
          </cell>
          <cell r="M15">
            <v>603</v>
          </cell>
          <cell r="N15">
            <v>2</v>
          </cell>
          <cell r="O15">
            <v>244</v>
          </cell>
          <cell r="P15">
            <v>37</v>
          </cell>
          <cell r="Q15">
            <v>0</v>
          </cell>
          <cell r="R15">
            <v>9802</v>
          </cell>
          <cell r="S15">
            <v>0</v>
          </cell>
          <cell r="T15">
            <v>14</v>
          </cell>
        </row>
        <row r="18">
          <cell r="C18">
            <v>379</v>
          </cell>
          <cell r="D18">
            <v>1005</v>
          </cell>
          <cell r="E18">
            <v>1771</v>
          </cell>
          <cell r="F18">
            <v>2924</v>
          </cell>
          <cell r="G18">
            <v>1886</v>
          </cell>
          <cell r="H18">
            <v>2872</v>
          </cell>
          <cell r="I18">
            <v>946</v>
          </cell>
          <cell r="J18">
            <v>2143</v>
          </cell>
          <cell r="K18">
            <v>427</v>
          </cell>
          <cell r="L18">
            <v>9221</v>
          </cell>
          <cell r="M18">
            <v>635</v>
          </cell>
          <cell r="N18">
            <v>13</v>
          </cell>
          <cell r="O18">
            <v>223</v>
          </cell>
          <cell r="P18">
            <v>46</v>
          </cell>
          <cell r="Q18">
            <v>75</v>
          </cell>
          <cell r="R18">
            <v>9369</v>
          </cell>
          <cell r="S18">
            <v>0</v>
          </cell>
          <cell r="T18">
            <v>15</v>
          </cell>
        </row>
        <row r="19">
          <cell r="C19">
            <v>393</v>
          </cell>
          <cell r="D19">
            <v>1042</v>
          </cell>
          <cell r="E19">
            <v>1879</v>
          </cell>
          <cell r="F19">
            <v>3015</v>
          </cell>
          <cell r="G19">
            <v>1974</v>
          </cell>
          <cell r="H19">
            <v>2784</v>
          </cell>
          <cell r="I19">
            <v>948</v>
          </cell>
          <cell r="J19">
            <v>2184</v>
          </cell>
          <cell r="K19">
            <v>432</v>
          </cell>
          <cell r="L19">
            <v>9802</v>
          </cell>
          <cell r="M19">
            <v>656</v>
          </cell>
          <cell r="N19">
            <v>13</v>
          </cell>
          <cell r="O19">
            <v>222</v>
          </cell>
          <cell r="P19">
            <v>46</v>
          </cell>
          <cell r="Q19">
            <v>75</v>
          </cell>
          <cell r="R19">
            <v>9737</v>
          </cell>
          <cell r="S19">
            <v>0</v>
          </cell>
          <cell r="T19">
            <v>55</v>
          </cell>
        </row>
        <row r="20">
          <cell r="C20">
            <v>440</v>
          </cell>
          <cell r="D20">
            <v>1117</v>
          </cell>
          <cell r="E20">
            <v>2038</v>
          </cell>
          <cell r="F20">
            <v>3153</v>
          </cell>
          <cell r="G20">
            <v>2184</v>
          </cell>
          <cell r="H20">
            <v>3152</v>
          </cell>
          <cell r="I20">
            <v>1019</v>
          </cell>
          <cell r="J20">
            <v>2301</v>
          </cell>
          <cell r="K20">
            <v>455</v>
          </cell>
          <cell r="L20">
            <v>10426</v>
          </cell>
          <cell r="M20">
            <v>673</v>
          </cell>
          <cell r="N20">
            <v>15</v>
          </cell>
          <cell r="O20">
            <v>223</v>
          </cell>
          <cell r="P20">
            <v>46</v>
          </cell>
          <cell r="Q20">
            <v>75</v>
          </cell>
          <cell r="R20">
            <v>10303</v>
          </cell>
          <cell r="S20">
            <v>459</v>
          </cell>
          <cell r="T20">
            <v>16</v>
          </cell>
        </row>
        <row r="21">
          <cell r="C21">
            <v>492</v>
          </cell>
          <cell r="D21">
            <v>1171</v>
          </cell>
          <cell r="E21">
            <v>2185</v>
          </cell>
          <cell r="F21">
            <v>3285</v>
          </cell>
          <cell r="G21">
            <v>2310</v>
          </cell>
          <cell r="H21">
            <v>3387</v>
          </cell>
          <cell r="I21">
            <v>1071</v>
          </cell>
          <cell r="J21">
            <v>2372</v>
          </cell>
          <cell r="K21">
            <v>471</v>
          </cell>
          <cell r="L21">
            <v>11190</v>
          </cell>
          <cell r="M21">
            <v>679</v>
          </cell>
          <cell r="N21">
            <v>15</v>
          </cell>
          <cell r="O21">
            <v>223</v>
          </cell>
          <cell r="P21">
            <v>46</v>
          </cell>
          <cell r="Q21">
            <v>190</v>
          </cell>
          <cell r="R21">
            <v>10879</v>
          </cell>
          <cell r="S21">
            <v>496</v>
          </cell>
          <cell r="T21">
            <v>16</v>
          </cell>
        </row>
        <row r="22">
          <cell r="C22">
            <v>503</v>
          </cell>
          <cell r="D22">
            <v>1231</v>
          </cell>
          <cell r="E22">
            <v>2342</v>
          </cell>
          <cell r="F22">
            <v>3383</v>
          </cell>
          <cell r="G22">
            <v>2406</v>
          </cell>
          <cell r="H22">
            <v>3574</v>
          </cell>
          <cell r="I22">
            <v>1122</v>
          </cell>
          <cell r="J22">
            <v>2400</v>
          </cell>
          <cell r="K22">
            <v>477</v>
          </cell>
          <cell r="L22">
            <v>11903</v>
          </cell>
          <cell r="M22">
            <v>696</v>
          </cell>
          <cell r="N22">
            <v>15</v>
          </cell>
          <cell r="O22">
            <v>224</v>
          </cell>
          <cell r="P22">
            <v>46</v>
          </cell>
          <cell r="Q22">
            <v>225</v>
          </cell>
          <cell r="R22">
            <v>11400</v>
          </cell>
          <cell r="S22">
            <v>515</v>
          </cell>
          <cell r="T22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L48"/>
  <sheetViews>
    <sheetView tabSelected="1" view="pageBreakPreview" zoomScaleSheetLayoutView="100" zoomScalePageLayoutView="0" workbookViewId="0" topLeftCell="A1">
      <selection activeCell="R10" sqref="R10"/>
    </sheetView>
  </sheetViews>
  <sheetFormatPr defaultColWidth="9.875" defaultRowHeight="13.5"/>
  <cols>
    <col min="1" max="1" width="30.125" style="1" customWidth="1"/>
    <col min="2" max="2" width="6.75390625" style="1" customWidth="1"/>
    <col min="3" max="3" width="9.375" style="1" customWidth="1"/>
    <col min="4" max="4" width="6.75390625" style="1" customWidth="1"/>
    <col min="5" max="5" width="9.375" style="1" customWidth="1"/>
    <col min="6" max="6" width="6.75390625" style="1" customWidth="1"/>
    <col min="7" max="7" width="9.375" style="1" customWidth="1"/>
    <col min="8" max="8" width="6.75390625" style="1" customWidth="1"/>
    <col min="9" max="9" width="9.375" style="1" customWidth="1"/>
    <col min="10" max="10" width="6.75390625" style="1" customWidth="1"/>
    <col min="11" max="11" width="9.375" style="1" customWidth="1"/>
    <col min="12" max="251" width="9.00390625" style="1" customWidth="1"/>
    <col min="252" max="252" width="17.625" style="1" bestFit="1" customWidth="1"/>
    <col min="253" max="254" width="10.125" style="1" customWidth="1"/>
    <col min="255" max="16384" width="9.875" style="1" customWidth="1"/>
  </cols>
  <sheetData>
    <row r="1" spans="1:6" ht="22.5" customHeight="1">
      <c r="A1" s="229" t="s">
        <v>167</v>
      </c>
      <c r="B1" s="229"/>
      <c r="C1" s="229"/>
      <c r="D1" s="229"/>
      <c r="E1" s="229"/>
      <c r="F1" s="229"/>
    </row>
    <row r="2" ht="7.5" customHeight="1">
      <c r="A2" s="57"/>
    </row>
    <row r="3" ht="14.25" thickBot="1">
      <c r="K3" s="6" t="s">
        <v>9</v>
      </c>
    </row>
    <row r="4" spans="1:11" ht="18.75" customHeight="1">
      <c r="A4" s="230" t="s">
        <v>80</v>
      </c>
      <c r="B4" s="227" t="s">
        <v>81</v>
      </c>
      <c r="C4" s="232"/>
      <c r="D4" s="227" t="s">
        <v>82</v>
      </c>
      <c r="E4" s="232"/>
      <c r="F4" s="227" t="s">
        <v>83</v>
      </c>
      <c r="G4" s="232"/>
      <c r="H4" s="227" t="s">
        <v>84</v>
      </c>
      <c r="I4" s="232"/>
      <c r="J4" s="227" t="s">
        <v>85</v>
      </c>
      <c r="K4" s="228"/>
    </row>
    <row r="5" spans="1:11" ht="18.75" customHeight="1">
      <c r="A5" s="231"/>
      <c r="B5" s="94" t="s">
        <v>10</v>
      </c>
      <c r="C5" s="95" t="s">
        <v>86</v>
      </c>
      <c r="D5" s="94" t="s">
        <v>10</v>
      </c>
      <c r="E5" s="95" t="s">
        <v>86</v>
      </c>
      <c r="F5" s="94" t="s">
        <v>10</v>
      </c>
      <c r="G5" s="95" t="s">
        <v>86</v>
      </c>
      <c r="H5" s="94" t="s">
        <v>10</v>
      </c>
      <c r="I5" s="95" t="s">
        <v>86</v>
      </c>
      <c r="J5" s="94" t="s">
        <v>10</v>
      </c>
      <c r="K5" s="96" t="s">
        <v>86</v>
      </c>
    </row>
    <row r="6" spans="1:12" ht="30" customHeight="1">
      <c r="A6" s="97" t="s">
        <v>87</v>
      </c>
      <c r="B6" s="98">
        <v>1260</v>
      </c>
      <c r="C6" s="99">
        <v>14606</v>
      </c>
      <c r="D6" s="98">
        <v>1018</v>
      </c>
      <c r="E6" s="100">
        <v>13523</v>
      </c>
      <c r="F6" s="98">
        <v>745</v>
      </c>
      <c r="G6" s="100">
        <v>8527</v>
      </c>
      <c r="H6" s="98">
        <v>977</v>
      </c>
      <c r="I6" s="100">
        <v>10097</v>
      </c>
      <c r="J6" s="151">
        <v>1077</v>
      </c>
      <c r="K6" s="152">
        <v>11375</v>
      </c>
      <c r="L6" s="93"/>
    </row>
    <row r="7" spans="1:12" ht="30" customHeight="1">
      <c r="A7" s="97" t="s">
        <v>88</v>
      </c>
      <c r="B7" s="98">
        <v>792</v>
      </c>
      <c r="C7" s="99">
        <v>8504</v>
      </c>
      <c r="D7" s="98">
        <v>968</v>
      </c>
      <c r="E7" s="100">
        <v>8794</v>
      </c>
      <c r="F7" s="98">
        <v>371</v>
      </c>
      <c r="G7" s="100">
        <v>4455</v>
      </c>
      <c r="H7" s="98">
        <v>552</v>
      </c>
      <c r="I7" s="100">
        <v>6296</v>
      </c>
      <c r="J7" s="151">
        <v>816</v>
      </c>
      <c r="K7" s="152">
        <v>10058</v>
      </c>
      <c r="L7" s="93"/>
    </row>
    <row r="8" spans="1:12" ht="30" customHeight="1">
      <c r="A8" s="97" t="s">
        <v>89</v>
      </c>
      <c r="B8" s="98">
        <v>561</v>
      </c>
      <c r="C8" s="99">
        <v>9142</v>
      </c>
      <c r="D8" s="98">
        <v>537</v>
      </c>
      <c r="E8" s="100">
        <v>7561</v>
      </c>
      <c r="F8" s="98">
        <v>241</v>
      </c>
      <c r="G8" s="100">
        <v>2389</v>
      </c>
      <c r="H8" s="98">
        <v>338</v>
      </c>
      <c r="I8" s="100">
        <v>3154</v>
      </c>
      <c r="J8" s="151">
        <v>495</v>
      </c>
      <c r="K8" s="152">
        <v>4256</v>
      </c>
      <c r="L8" s="93"/>
    </row>
    <row r="9" spans="1:12" ht="30" customHeight="1">
      <c r="A9" s="97" t="s">
        <v>90</v>
      </c>
      <c r="B9" s="98">
        <v>502</v>
      </c>
      <c r="C9" s="99">
        <v>9951</v>
      </c>
      <c r="D9" s="98">
        <v>455</v>
      </c>
      <c r="E9" s="100">
        <v>7865</v>
      </c>
      <c r="F9" s="98">
        <v>502</v>
      </c>
      <c r="G9" s="100">
        <v>5688</v>
      </c>
      <c r="H9" s="98">
        <v>386</v>
      </c>
      <c r="I9" s="100">
        <v>5311</v>
      </c>
      <c r="J9" s="151">
        <v>610</v>
      </c>
      <c r="K9" s="152">
        <v>8525</v>
      </c>
      <c r="L9" s="93"/>
    </row>
    <row r="10" spans="1:12" ht="30" customHeight="1">
      <c r="A10" s="97" t="s">
        <v>91</v>
      </c>
      <c r="B10" s="98">
        <v>460</v>
      </c>
      <c r="C10" s="99">
        <v>3975</v>
      </c>
      <c r="D10" s="98">
        <v>433</v>
      </c>
      <c r="E10" s="100">
        <v>3591</v>
      </c>
      <c r="F10" s="98">
        <v>348</v>
      </c>
      <c r="G10" s="100">
        <v>2823</v>
      </c>
      <c r="H10" s="98">
        <v>481</v>
      </c>
      <c r="I10" s="100">
        <v>2596</v>
      </c>
      <c r="J10" s="151">
        <v>388</v>
      </c>
      <c r="K10" s="152">
        <v>3801</v>
      </c>
      <c r="L10" s="93"/>
    </row>
    <row r="11" spans="1:12" ht="30" customHeight="1">
      <c r="A11" s="97" t="s">
        <v>92</v>
      </c>
      <c r="B11" s="98">
        <v>630</v>
      </c>
      <c r="C11" s="99">
        <v>9426</v>
      </c>
      <c r="D11" s="98">
        <v>824</v>
      </c>
      <c r="E11" s="100">
        <v>11628</v>
      </c>
      <c r="F11" s="98">
        <v>456</v>
      </c>
      <c r="G11" s="100">
        <v>3993</v>
      </c>
      <c r="H11" s="98">
        <v>495</v>
      </c>
      <c r="I11" s="100">
        <v>4969</v>
      </c>
      <c r="J11" s="151">
        <v>609</v>
      </c>
      <c r="K11" s="152">
        <v>5405</v>
      </c>
      <c r="L11" s="93"/>
    </row>
    <row r="12" spans="1:12" ht="30" customHeight="1">
      <c r="A12" s="97" t="s">
        <v>93</v>
      </c>
      <c r="B12" s="98">
        <v>613</v>
      </c>
      <c r="C12" s="99">
        <v>11773</v>
      </c>
      <c r="D12" s="98">
        <v>656</v>
      </c>
      <c r="E12" s="100">
        <v>12221</v>
      </c>
      <c r="F12" s="98">
        <v>470</v>
      </c>
      <c r="G12" s="100">
        <v>6572</v>
      </c>
      <c r="H12" s="98">
        <v>485</v>
      </c>
      <c r="I12" s="100">
        <v>7556</v>
      </c>
      <c r="J12" s="151">
        <v>699</v>
      </c>
      <c r="K12" s="152">
        <v>11187</v>
      </c>
      <c r="L12" s="93"/>
    </row>
    <row r="13" spans="1:12" ht="30" customHeight="1">
      <c r="A13" s="97" t="s">
        <v>94</v>
      </c>
      <c r="B13" s="98">
        <v>416</v>
      </c>
      <c r="C13" s="99">
        <v>4363</v>
      </c>
      <c r="D13" s="98">
        <v>298</v>
      </c>
      <c r="E13" s="100">
        <v>2648</v>
      </c>
      <c r="F13" s="98">
        <v>251</v>
      </c>
      <c r="G13" s="100">
        <v>2179</v>
      </c>
      <c r="H13" s="98">
        <v>298</v>
      </c>
      <c r="I13" s="100">
        <v>2439</v>
      </c>
      <c r="J13" s="151">
        <v>301</v>
      </c>
      <c r="K13" s="152">
        <v>2043</v>
      </c>
      <c r="L13" s="93"/>
    </row>
    <row r="14" spans="1:12" ht="30" customHeight="1">
      <c r="A14" s="97" t="s">
        <v>95</v>
      </c>
      <c r="B14" s="98">
        <v>588</v>
      </c>
      <c r="C14" s="99">
        <v>9773</v>
      </c>
      <c r="D14" s="98">
        <v>746</v>
      </c>
      <c r="E14" s="100">
        <v>7745</v>
      </c>
      <c r="F14" s="98">
        <v>395</v>
      </c>
      <c r="G14" s="100">
        <v>4893</v>
      </c>
      <c r="H14" s="98">
        <v>433</v>
      </c>
      <c r="I14" s="100">
        <v>4943</v>
      </c>
      <c r="J14" s="151">
        <v>504</v>
      </c>
      <c r="K14" s="152">
        <v>5786</v>
      </c>
      <c r="L14" s="93"/>
    </row>
    <row r="15" spans="1:12" ht="30" customHeight="1">
      <c r="A15" s="97" t="s">
        <v>96</v>
      </c>
      <c r="B15" s="98">
        <v>865</v>
      </c>
      <c r="C15" s="99">
        <v>18379</v>
      </c>
      <c r="D15" s="98">
        <v>767</v>
      </c>
      <c r="E15" s="100">
        <v>13119</v>
      </c>
      <c r="F15" s="98">
        <v>591</v>
      </c>
      <c r="G15" s="100">
        <v>6350</v>
      </c>
      <c r="H15" s="98">
        <v>577</v>
      </c>
      <c r="I15" s="100">
        <v>6974</v>
      </c>
      <c r="J15" s="151">
        <v>812</v>
      </c>
      <c r="K15" s="152">
        <v>9814</v>
      </c>
      <c r="L15" s="93"/>
    </row>
    <row r="16" spans="1:12" ht="30" customHeight="1">
      <c r="A16" s="97" t="s">
        <v>97</v>
      </c>
      <c r="B16" s="98">
        <v>940</v>
      </c>
      <c r="C16" s="99">
        <v>14315</v>
      </c>
      <c r="D16" s="98">
        <v>850</v>
      </c>
      <c r="E16" s="100">
        <v>12574</v>
      </c>
      <c r="F16" s="98">
        <v>543</v>
      </c>
      <c r="G16" s="100">
        <v>3186</v>
      </c>
      <c r="H16" s="98">
        <v>432</v>
      </c>
      <c r="I16" s="100">
        <v>4440</v>
      </c>
      <c r="J16" s="151">
        <v>758</v>
      </c>
      <c r="K16" s="152">
        <v>5833</v>
      </c>
      <c r="L16" s="93"/>
    </row>
    <row r="17" spans="1:12" ht="30" customHeight="1">
      <c r="A17" s="97" t="s">
        <v>98</v>
      </c>
      <c r="B17" s="98">
        <v>1102</v>
      </c>
      <c r="C17" s="99">
        <v>15617</v>
      </c>
      <c r="D17" s="98">
        <v>957</v>
      </c>
      <c r="E17" s="100">
        <v>13791</v>
      </c>
      <c r="F17" s="98">
        <v>739</v>
      </c>
      <c r="G17" s="100">
        <v>7795</v>
      </c>
      <c r="H17" s="98">
        <v>790</v>
      </c>
      <c r="I17" s="100">
        <v>8951</v>
      </c>
      <c r="J17" s="151">
        <v>930</v>
      </c>
      <c r="K17" s="152">
        <v>9675</v>
      </c>
      <c r="L17" s="93"/>
    </row>
    <row r="18" spans="1:12" ht="30" customHeight="1">
      <c r="A18" s="97" t="s">
        <v>99</v>
      </c>
      <c r="B18" s="98">
        <v>406</v>
      </c>
      <c r="C18" s="99">
        <v>6874</v>
      </c>
      <c r="D18" s="98">
        <v>318</v>
      </c>
      <c r="E18" s="100">
        <v>4556</v>
      </c>
      <c r="F18" s="98">
        <v>243</v>
      </c>
      <c r="G18" s="100">
        <v>3183</v>
      </c>
      <c r="H18" s="98">
        <v>292</v>
      </c>
      <c r="I18" s="100">
        <v>3410</v>
      </c>
      <c r="J18" s="151">
        <v>308</v>
      </c>
      <c r="K18" s="152">
        <v>3869</v>
      </c>
      <c r="L18" s="93"/>
    </row>
    <row r="19" spans="1:12" ht="30" customHeight="1">
      <c r="A19" s="97" t="s">
        <v>100</v>
      </c>
      <c r="B19" s="98">
        <v>681</v>
      </c>
      <c r="C19" s="99">
        <v>9807</v>
      </c>
      <c r="D19" s="98">
        <v>699</v>
      </c>
      <c r="E19" s="100">
        <v>11053</v>
      </c>
      <c r="F19" s="98">
        <v>351</v>
      </c>
      <c r="G19" s="100">
        <v>4324</v>
      </c>
      <c r="H19" s="98">
        <v>436</v>
      </c>
      <c r="I19" s="100">
        <v>5275</v>
      </c>
      <c r="J19" s="151">
        <v>510</v>
      </c>
      <c r="K19" s="152">
        <v>5665</v>
      </c>
      <c r="L19" s="93"/>
    </row>
    <row r="20" spans="1:12" ht="30" customHeight="1">
      <c r="A20" s="97" t="s">
        <v>101</v>
      </c>
      <c r="B20" s="98">
        <v>963</v>
      </c>
      <c r="C20" s="99">
        <v>11910</v>
      </c>
      <c r="D20" s="98">
        <v>711</v>
      </c>
      <c r="E20" s="100">
        <v>7089</v>
      </c>
      <c r="F20" s="98">
        <v>591</v>
      </c>
      <c r="G20" s="100">
        <v>5457</v>
      </c>
      <c r="H20" s="98">
        <v>826</v>
      </c>
      <c r="I20" s="100">
        <v>8267</v>
      </c>
      <c r="J20" s="151">
        <v>851</v>
      </c>
      <c r="K20" s="152">
        <v>7733</v>
      </c>
      <c r="L20" s="93"/>
    </row>
    <row r="21" spans="1:12" ht="30" customHeight="1">
      <c r="A21" s="97" t="s">
        <v>102</v>
      </c>
      <c r="B21" s="98">
        <v>1727</v>
      </c>
      <c r="C21" s="99">
        <v>14526</v>
      </c>
      <c r="D21" s="98">
        <v>1703</v>
      </c>
      <c r="E21" s="100">
        <v>15350</v>
      </c>
      <c r="F21" s="98">
        <v>916</v>
      </c>
      <c r="G21" s="100">
        <v>8028</v>
      </c>
      <c r="H21" s="98">
        <v>1026</v>
      </c>
      <c r="I21" s="100">
        <v>8248</v>
      </c>
      <c r="J21" s="151">
        <v>1129</v>
      </c>
      <c r="K21" s="152">
        <v>11149</v>
      </c>
      <c r="L21" s="93"/>
    </row>
    <row r="22" spans="1:12" ht="30" customHeight="1">
      <c r="A22" s="97" t="s">
        <v>103</v>
      </c>
      <c r="B22" s="98">
        <v>1330</v>
      </c>
      <c r="C22" s="99">
        <v>13789</v>
      </c>
      <c r="D22" s="98">
        <v>1193</v>
      </c>
      <c r="E22" s="100">
        <v>14373</v>
      </c>
      <c r="F22" s="98">
        <v>820</v>
      </c>
      <c r="G22" s="100">
        <v>5929</v>
      </c>
      <c r="H22" s="98">
        <v>973</v>
      </c>
      <c r="I22" s="100">
        <v>9756</v>
      </c>
      <c r="J22" s="151">
        <v>1011</v>
      </c>
      <c r="K22" s="152">
        <v>12254</v>
      </c>
      <c r="L22" s="93"/>
    </row>
    <row r="23" spans="1:12" ht="30" customHeight="1">
      <c r="A23" s="97" t="s">
        <v>104</v>
      </c>
      <c r="B23" s="98">
        <v>1597</v>
      </c>
      <c r="C23" s="99">
        <v>14519</v>
      </c>
      <c r="D23" s="98">
        <v>1615</v>
      </c>
      <c r="E23" s="100">
        <v>13010</v>
      </c>
      <c r="F23" s="98">
        <v>1007</v>
      </c>
      <c r="G23" s="100">
        <v>5602</v>
      </c>
      <c r="H23" s="98">
        <v>992</v>
      </c>
      <c r="I23" s="100">
        <v>6603</v>
      </c>
      <c r="J23" s="151">
        <v>1415</v>
      </c>
      <c r="K23" s="152">
        <v>9358</v>
      </c>
      <c r="L23" s="93"/>
    </row>
    <row r="24" spans="1:12" ht="30" customHeight="1">
      <c r="A24" s="97" t="s">
        <v>105</v>
      </c>
      <c r="B24" s="98">
        <v>794</v>
      </c>
      <c r="C24" s="99">
        <v>10494</v>
      </c>
      <c r="D24" s="98">
        <v>734</v>
      </c>
      <c r="E24" s="100">
        <v>9146</v>
      </c>
      <c r="F24" s="98">
        <v>414</v>
      </c>
      <c r="G24" s="100">
        <v>4704</v>
      </c>
      <c r="H24" s="98">
        <v>444</v>
      </c>
      <c r="I24" s="100">
        <v>5417</v>
      </c>
      <c r="J24" s="151">
        <v>473</v>
      </c>
      <c r="K24" s="152">
        <v>5610</v>
      </c>
      <c r="L24" s="93"/>
    </row>
    <row r="25" spans="1:12" ht="30" customHeight="1">
      <c r="A25" s="97" t="s">
        <v>106</v>
      </c>
      <c r="B25" s="98">
        <v>753</v>
      </c>
      <c r="C25" s="99">
        <v>6816</v>
      </c>
      <c r="D25" s="98">
        <v>754</v>
      </c>
      <c r="E25" s="100">
        <v>7326</v>
      </c>
      <c r="F25" s="98">
        <v>475</v>
      </c>
      <c r="G25" s="100">
        <v>2902</v>
      </c>
      <c r="H25" s="98">
        <v>576</v>
      </c>
      <c r="I25" s="100">
        <v>3693</v>
      </c>
      <c r="J25" s="151">
        <v>552</v>
      </c>
      <c r="K25" s="152">
        <v>3949</v>
      </c>
      <c r="L25" s="93"/>
    </row>
    <row r="26" spans="1:12" ht="30" customHeight="1">
      <c r="A26" s="97" t="s">
        <v>107</v>
      </c>
      <c r="B26" s="98">
        <v>1013</v>
      </c>
      <c r="C26" s="99">
        <v>19549</v>
      </c>
      <c r="D26" s="98">
        <v>898</v>
      </c>
      <c r="E26" s="100">
        <v>16251</v>
      </c>
      <c r="F26" s="98">
        <v>477</v>
      </c>
      <c r="G26" s="100">
        <v>4901</v>
      </c>
      <c r="H26" s="98">
        <v>597</v>
      </c>
      <c r="I26" s="100">
        <v>5557</v>
      </c>
      <c r="J26" s="151">
        <v>593</v>
      </c>
      <c r="K26" s="152">
        <v>6964</v>
      </c>
      <c r="L26" s="93"/>
    </row>
    <row r="27" spans="1:12" ht="30" customHeight="1">
      <c r="A27" s="97" t="s">
        <v>108</v>
      </c>
      <c r="B27" s="98">
        <v>636</v>
      </c>
      <c r="C27" s="99">
        <v>7184</v>
      </c>
      <c r="D27" s="98">
        <v>564</v>
      </c>
      <c r="E27" s="100">
        <v>6066</v>
      </c>
      <c r="F27" s="98">
        <v>331</v>
      </c>
      <c r="G27" s="100">
        <v>2861</v>
      </c>
      <c r="H27" s="98">
        <v>338</v>
      </c>
      <c r="I27" s="100">
        <v>2959</v>
      </c>
      <c r="J27" s="151">
        <v>364</v>
      </c>
      <c r="K27" s="152">
        <v>2914</v>
      </c>
      <c r="L27" s="93"/>
    </row>
    <row r="28" spans="1:12" ht="30" customHeight="1">
      <c r="A28" s="97" t="s">
        <v>109</v>
      </c>
      <c r="B28" s="98">
        <v>1036</v>
      </c>
      <c r="C28" s="99">
        <v>13588</v>
      </c>
      <c r="D28" s="98">
        <v>1013</v>
      </c>
      <c r="E28" s="100">
        <v>13494</v>
      </c>
      <c r="F28" s="98">
        <v>954</v>
      </c>
      <c r="G28" s="100">
        <v>6540</v>
      </c>
      <c r="H28" s="98"/>
      <c r="I28" s="100"/>
      <c r="J28" s="151"/>
      <c r="K28" s="152"/>
      <c r="L28" s="93"/>
    </row>
    <row r="29" spans="1:12" ht="30" customHeight="1">
      <c r="A29" s="97" t="s">
        <v>110</v>
      </c>
      <c r="B29" s="98">
        <v>1477</v>
      </c>
      <c r="C29" s="99">
        <v>20164</v>
      </c>
      <c r="D29" s="98">
        <v>1477</v>
      </c>
      <c r="E29" s="100">
        <v>25322</v>
      </c>
      <c r="F29" s="98">
        <v>1167</v>
      </c>
      <c r="G29" s="100">
        <v>7056</v>
      </c>
      <c r="H29" s="98">
        <v>1094</v>
      </c>
      <c r="I29" s="100">
        <v>10910</v>
      </c>
      <c r="J29" s="151">
        <v>1159</v>
      </c>
      <c r="K29" s="152">
        <v>13928</v>
      </c>
      <c r="L29" s="93"/>
    </row>
    <row r="30" spans="1:12" ht="30" customHeight="1">
      <c r="A30" s="97" t="s">
        <v>111</v>
      </c>
      <c r="B30" s="98">
        <v>736</v>
      </c>
      <c r="C30" s="99">
        <v>6716</v>
      </c>
      <c r="D30" s="98">
        <v>736</v>
      </c>
      <c r="E30" s="100">
        <v>6716</v>
      </c>
      <c r="F30" s="98">
        <v>384</v>
      </c>
      <c r="G30" s="100">
        <v>2959</v>
      </c>
      <c r="H30" s="98">
        <v>479</v>
      </c>
      <c r="I30" s="100">
        <v>3858</v>
      </c>
      <c r="J30" s="151">
        <v>561</v>
      </c>
      <c r="K30" s="152">
        <v>4586</v>
      </c>
      <c r="L30" s="93"/>
    </row>
    <row r="31" spans="1:12" ht="30" customHeight="1">
      <c r="A31" s="97" t="s">
        <v>112</v>
      </c>
      <c r="B31" s="98">
        <v>3455</v>
      </c>
      <c r="C31" s="99">
        <v>14150</v>
      </c>
      <c r="D31" s="98">
        <v>4020</v>
      </c>
      <c r="E31" s="100">
        <v>15614</v>
      </c>
      <c r="F31" s="98">
        <v>3083</v>
      </c>
      <c r="G31" s="100">
        <v>9188</v>
      </c>
      <c r="H31" s="98">
        <v>3057</v>
      </c>
      <c r="I31" s="100">
        <v>9760</v>
      </c>
      <c r="J31" s="151">
        <v>3372</v>
      </c>
      <c r="K31" s="152">
        <v>12228</v>
      </c>
      <c r="L31" s="93"/>
    </row>
    <row r="32" spans="1:12" ht="30" customHeight="1">
      <c r="A32" s="97" t="s">
        <v>113</v>
      </c>
      <c r="B32" s="98">
        <v>291</v>
      </c>
      <c r="C32" s="99">
        <v>4390</v>
      </c>
      <c r="D32" s="98">
        <v>277</v>
      </c>
      <c r="E32" s="100">
        <v>3536</v>
      </c>
      <c r="F32" s="98">
        <v>158</v>
      </c>
      <c r="G32" s="100">
        <v>1840</v>
      </c>
      <c r="H32" s="98">
        <v>175</v>
      </c>
      <c r="I32" s="100">
        <v>1675</v>
      </c>
      <c r="J32" s="151">
        <v>207</v>
      </c>
      <c r="K32" s="152">
        <v>2158</v>
      </c>
      <c r="L32" s="93"/>
    </row>
    <row r="33" spans="1:12" ht="30" customHeight="1">
      <c r="A33" s="97" t="s">
        <v>114</v>
      </c>
      <c r="B33" s="98">
        <v>470</v>
      </c>
      <c r="C33" s="99">
        <v>5900</v>
      </c>
      <c r="D33" s="98">
        <v>380</v>
      </c>
      <c r="E33" s="100">
        <v>4949</v>
      </c>
      <c r="F33" s="98">
        <v>193</v>
      </c>
      <c r="G33" s="100">
        <v>2692</v>
      </c>
      <c r="H33" s="98">
        <v>163</v>
      </c>
      <c r="I33" s="100">
        <v>2757</v>
      </c>
      <c r="J33" s="151">
        <v>190</v>
      </c>
      <c r="K33" s="152">
        <v>2717</v>
      </c>
      <c r="L33" s="93"/>
    </row>
    <row r="34" spans="1:12" ht="30" customHeight="1">
      <c r="A34" s="97" t="s">
        <v>115</v>
      </c>
      <c r="B34" s="98">
        <v>524</v>
      </c>
      <c r="C34" s="99">
        <v>7769</v>
      </c>
      <c r="D34" s="98">
        <v>385</v>
      </c>
      <c r="E34" s="100">
        <v>5307</v>
      </c>
      <c r="F34" s="98">
        <v>181</v>
      </c>
      <c r="G34" s="100">
        <v>2312</v>
      </c>
      <c r="H34" s="98">
        <v>242</v>
      </c>
      <c r="I34" s="100">
        <v>2893</v>
      </c>
      <c r="J34" s="151">
        <v>234</v>
      </c>
      <c r="K34" s="152">
        <v>3385</v>
      </c>
      <c r="L34" s="93"/>
    </row>
    <row r="35" spans="1:12" ht="30" customHeight="1" thickBot="1">
      <c r="A35" s="101" t="s">
        <v>116</v>
      </c>
      <c r="B35" s="102">
        <v>42</v>
      </c>
      <c r="C35" s="103">
        <v>360</v>
      </c>
      <c r="D35" s="102">
        <v>37</v>
      </c>
      <c r="E35" s="104">
        <v>355</v>
      </c>
      <c r="F35" s="102">
        <v>14</v>
      </c>
      <c r="G35" s="104">
        <v>69</v>
      </c>
      <c r="H35" s="102">
        <v>17</v>
      </c>
      <c r="I35" s="104">
        <v>117</v>
      </c>
      <c r="J35" s="153">
        <v>37</v>
      </c>
      <c r="K35" s="154">
        <v>286</v>
      </c>
      <c r="L35" s="93"/>
    </row>
    <row r="36" spans="1:11" ht="14.25">
      <c r="A36" s="105"/>
      <c r="B36" s="28"/>
      <c r="C36" s="28"/>
      <c r="D36" s="28"/>
      <c r="E36" s="28"/>
      <c r="F36" s="28"/>
      <c r="G36" s="28"/>
      <c r="H36" s="28"/>
      <c r="I36" s="28"/>
      <c r="J36" s="28"/>
      <c r="K36" s="106" t="s">
        <v>117</v>
      </c>
    </row>
    <row r="37" spans="1:11" ht="13.5">
      <c r="A37" s="107"/>
      <c r="B37" s="85"/>
      <c r="C37" s="85"/>
      <c r="D37" s="85"/>
      <c r="E37" s="85"/>
      <c r="F37" s="93"/>
      <c r="G37" s="93"/>
      <c r="H37" s="93"/>
      <c r="I37" s="93"/>
      <c r="J37" s="93"/>
      <c r="K37" s="93"/>
    </row>
    <row r="38" spans="1:11" ht="13.5">
      <c r="A38" s="107"/>
      <c r="B38" s="85"/>
      <c r="C38" s="85"/>
      <c r="D38" s="85"/>
      <c r="E38" s="85"/>
      <c r="F38" s="93"/>
      <c r="G38" s="93"/>
      <c r="H38" s="93"/>
      <c r="I38" s="93"/>
      <c r="J38" s="93"/>
      <c r="K38" s="93"/>
    </row>
    <row r="39" spans="1:11" ht="13.5">
      <c r="A39" s="107"/>
      <c r="B39" s="85"/>
      <c r="C39" s="85"/>
      <c r="D39" s="85"/>
      <c r="E39" s="85"/>
      <c r="F39" s="93"/>
      <c r="G39" s="93"/>
      <c r="H39" s="93"/>
      <c r="I39" s="93"/>
      <c r="J39" s="93"/>
      <c r="K39" s="93"/>
    </row>
    <row r="40" spans="1:11" ht="13.5">
      <c r="A40" s="107"/>
      <c r="B40" s="85"/>
      <c r="C40" s="85"/>
      <c r="D40" s="85"/>
      <c r="E40" s="85"/>
      <c r="F40" s="93"/>
      <c r="G40" s="93"/>
      <c r="H40" s="93"/>
      <c r="I40" s="93"/>
      <c r="J40" s="93"/>
      <c r="K40" s="93"/>
    </row>
    <row r="41" spans="1:11" ht="13.5">
      <c r="A41" s="107"/>
      <c r="B41" s="85"/>
      <c r="C41" s="85"/>
      <c r="D41" s="85"/>
      <c r="E41" s="85"/>
      <c r="F41" s="93"/>
      <c r="G41" s="93"/>
      <c r="H41" s="93"/>
      <c r="I41" s="93"/>
      <c r="J41" s="93"/>
      <c r="K41" s="93"/>
    </row>
    <row r="42" spans="1:11" ht="13.5">
      <c r="A42" s="107"/>
      <c r="B42" s="85"/>
      <c r="C42" s="85"/>
      <c r="D42" s="85"/>
      <c r="E42" s="85"/>
      <c r="F42" s="93"/>
      <c r="G42" s="93"/>
      <c r="H42" s="93"/>
      <c r="I42" s="93"/>
      <c r="J42" s="93"/>
      <c r="K42" s="93"/>
    </row>
    <row r="43" spans="1:11" ht="13.5">
      <c r="A43" s="107"/>
      <c r="B43" s="85"/>
      <c r="C43" s="85"/>
      <c r="D43" s="85"/>
      <c r="E43" s="85"/>
      <c r="F43" s="93"/>
      <c r="G43" s="93"/>
      <c r="H43" s="93"/>
      <c r="I43" s="93"/>
      <c r="J43" s="93"/>
      <c r="K43" s="93"/>
    </row>
    <row r="44" spans="1:11" ht="13.5">
      <c r="A44" s="108"/>
      <c r="B44" s="85"/>
      <c r="C44" s="85"/>
      <c r="D44" s="85"/>
      <c r="E44" s="85"/>
      <c r="F44" s="93"/>
      <c r="G44" s="93"/>
      <c r="H44" s="93"/>
      <c r="I44" s="93"/>
      <c r="J44" s="93"/>
      <c r="K44" s="93"/>
    </row>
    <row r="45" spans="1:11" ht="13.5">
      <c r="A45" s="108"/>
      <c r="B45" s="85"/>
      <c r="C45" s="85"/>
      <c r="D45" s="85"/>
      <c r="E45" s="85"/>
      <c r="F45" s="93"/>
      <c r="G45" s="93"/>
      <c r="H45" s="93"/>
      <c r="I45" s="93"/>
      <c r="J45" s="93"/>
      <c r="K45" s="93"/>
    </row>
    <row r="46" spans="1:11" ht="13.5">
      <c r="A46" s="108"/>
      <c r="B46" s="85"/>
      <c r="C46" s="85"/>
      <c r="D46" s="85"/>
      <c r="E46" s="85"/>
      <c r="F46" s="93"/>
      <c r="G46" s="93"/>
      <c r="H46" s="93"/>
      <c r="I46" s="93"/>
      <c r="J46" s="93"/>
      <c r="K46" s="93"/>
    </row>
    <row r="47" spans="2:5" ht="13.5">
      <c r="B47" s="109"/>
      <c r="C47" s="109"/>
      <c r="D47" s="109"/>
      <c r="E47" s="109"/>
    </row>
    <row r="48" spans="2:3" ht="13.5">
      <c r="B48" s="110"/>
      <c r="C48" s="110"/>
    </row>
  </sheetData>
  <sheetProtection/>
  <mergeCells count="7">
    <mergeCell ref="J4:K4"/>
    <mergeCell ref="A1:F1"/>
    <mergeCell ref="A4:A5"/>
    <mergeCell ref="B4:C4"/>
    <mergeCell ref="D4:E4"/>
    <mergeCell ref="F4:G4"/>
    <mergeCell ref="H4:I4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portrait" paperSize="9" scale="85" r:id="rId1"/>
  <headerFooter scaleWithDoc="0" alignWithMargins="0">
    <oddHeader>&amp;R文化－７２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G27"/>
  <sheetViews>
    <sheetView view="pageBreakPreview" zoomScaleSheetLayoutView="100" zoomScalePageLayoutView="0" workbookViewId="0" topLeftCell="A25">
      <selection activeCell="R10" sqref="R10"/>
    </sheetView>
  </sheetViews>
  <sheetFormatPr defaultColWidth="9.00390625" defaultRowHeight="13.5"/>
  <cols>
    <col min="1" max="1" width="3.875" style="0" customWidth="1"/>
    <col min="2" max="2" width="26.50390625" style="0" customWidth="1"/>
    <col min="3" max="7" width="14.125" style="0" customWidth="1"/>
  </cols>
  <sheetData>
    <row r="1" s="5" customFormat="1" ht="19.5" customHeight="1">
      <c r="A1" s="3" t="s">
        <v>168</v>
      </c>
    </row>
    <row r="2" s="5" customFormat="1" ht="11.25" customHeight="1">
      <c r="A2" s="3"/>
    </row>
    <row r="3" spans="1:7" ht="19.5" customHeight="1" thickBot="1">
      <c r="A3" s="4"/>
      <c r="B3" s="4"/>
      <c r="C3" s="4"/>
      <c r="D3" s="4"/>
      <c r="E3" s="10"/>
      <c r="F3" s="10"/>
      <c r="G3" s="10" t="s">
        <v>23</v>
      </c>
    </row>
    <row r="4" spans="1:7" ht="27" customHeight="1">
      <c r="A4" s="233" t="s">
        <v>46</v>
      </c>
      <c r="B4" s="234"/>
      <c r="C4" s="58" t="s">
        <v>5</v>
      </c>
      <c r="D4" s="58" t="s">
        <v>6</v>
      </c>
      <c r="E4" s="59" t="s">
        <v>7</v>
      </c>
      <c r="F4" s="59" t="s">
        <v>24</v>
      </c>
      <c r="G4" s="59" t="s">
        <v>8</v>
      </c>
    </row>
    <row r="5" spans="1:7" ht="27" customHeight="1">
      <c r="A5" s="235"/>
      <c r="B5" s="236"/>
      <c r="C5" s="65" t="s">
        <v>47</v>
      </c>
      <c r="D5" s="60" t="s">
        <v>47</v>
      </c>
      <c r="E5" s="61" t="s">
        <v>47</v>
      </c>
      <c r="F5" s="62" t="s">
        <v>47</v>
      </c>
      <c r="G5" s="63" t="s">
        <v>47</v>
      </c>
    </row>
    <row r="6" spans="1:7" ht="37.5" customHeight="1">
      <c r="A6" s="237" t="s">
        <v>48</v>
      </c>
      <c r="B6" s="81" t="s">
        <v>49</v>
      </c>
      <c r="C6" s="65">
        <v>282328</v>
      </c>
      <c r="D6" s="60">
        <v>264011</v>
      </c>
      <c r="E6" s="64">
        <v>148627</v>
      </c>
      <c r="F6" s="65">
        <v>239563</v>
      </c>
      <c r="G6" s="63">
        <v>280489</v>
      </c>
    </row>
    <row r="7" spans="1:7" ht="37.5" customHeight="1">
      <c r="A7" s="238"/>
      <c r="B7" s="76" t="s">
        <v>50</v>
      </c>
      <c r="C7" s="62">
        <v>92645</v>
      </c>
      <c r="D7" s="66">
        <v>96415</v>
      </c>
      <c r="E7" s="61">
        <v>56853</v>
      </c>
      <c r="F7" s="62">
        <v>69157</v>
      </c>
      <c r="G7" s="67">
        <v>88562</v>
      </c>
    </row>
    <row r="8" spans="1:7" ht="37.5" customHeight="1">
      <c r="A8" s="238"/>
      <c r="B8" s="76" t="s">
        <v>51</v>
      </c>
      <c r="C8" s="62">
        <v>58914</v>
      </c>
      <c r="D8" s="66">
        <v>73962</v>
      </c>
      <c r="E8" s="61">
        <v>33207</v>
      </c>
      <c r="F8" s="62">
        <v>43389</v>
      </c>
      <c r="G8" s="67">
        <v>57934</v>
      </c>
    </row>
    <row r="9" spans="1:7" ht="37.5" customHeight="1">
      <c r="A9" s="238"/>
      <c r="B9" s="76" t="s">
        <v>52</v>
      </c>
      <c r="C9" s="62">
        <v>21558</v>
      </c>
      <c r="D9" s="66">
        <v>20488</v>
      </c>
      <c r="E9" s="61">
        <v>17857</v>
      </c>
      <c r="F9" s="62">
        <v>18974</v>
      </c>
      <c r="G9" s="67">
        <v>20043</v>
      </c>
    </row>
    <row r="10" spans="1:7" ht="37.5" customHeight="1">
      <c r="A10" s="238"/>
      <c r="B10" s="76" t="s">
        <v>53</v>
      </c>
      <c r="C10" s="62">
        <v>77417</v>
      </c>
      <c r="D10" s="66">
        <v>79037</v>
      </c>
      <c r="E10" s="61">
        <v>46547</v>
      </c>
      <c r="F10" s="62">
        <v>52090</v>
      </c>
      <c r="G10" s="67">
        <v>56659</v>
      </c>
    </row>
    <row r="11" spans="1:7" ht="37.5" customHeight="1" thickBot="1">
      <c r="A11" s="239"/>
      <c r="B11" s="82" t="s">
        <v>54</v>
      </c>
      <c r="C11" s="70">
        <v>78087</v>
      </c>
      <c r="D11" s="68">
        <v>66787</v>
      </c>
      <c r="E11" s="69">
        <v>37899</v>
      </c>
      <c r="F11" s="70">
        <v>46888</v>
      </c>
      <c r="G11" s="71">
        <v>51984</v>
      </c>
    </row>
    <row r="12" spans="1:7" ht="37.5" customHeight="1" thickTop="1">
      <c r="A12" s="240" t="s">
        <v>55</v>
      </c>
      <c r="B12" s="83" t="s">
        <v>182</v>
      </c>
      <c r="C12" s="74">
        <v>25482</v>
      </c>
      <c r="D12" s="72">
        <v>36181</v>
      </c>
      <c r="E12" s="73">
        <v>15066</v>
      </c>
      <c r="F12" s="74">
        <v>24267</v>
      </c>
      <c r="G12" s="75">
        <v>23403</v>
      </c>
    </row>
    <row r="13" spans="1:7" ht="37.5" customHeight="1">
      <c r="A13" s="241"/>
      <c r="B13" s="84" t="s">
        <v>56</v>
      </c>
      <c r="C13" s="74">
        <v>52572</v>
      </c>
      <c r="D13" s="72">
        <v>59340</v>
      </c>
      <c r="E13" s="73">
        <v>36031</v>
      </c>
      <c r="F13" s="74">
        <v>44210</v>
      </c>
      <c r="G13" s="75">
        <v>45199</v>
      </c>
    </row>
    <row r="14" spans="1:7" ht="37.5" customHeight="1">
      <c r="A14" s="241"/>
      <c r="B14" s="84" t="s">
        <v>57</v>
      </c>
      <c r="C14" s="74">
        <v>10122</v>
      </c>
      <c r="D14" s="72">
        <v>10006</v>
      </c>
      <c r="E14" s="73">
        <v>7730</v>
      </c>
      <c r="F14" s="74">
        <v>9056</v>
      </c>
      <c r="G14" s="75">
        <v>9456</v>
      </c>
    </row>
    <row r="15" spans="1:7" ht="37.5" customHeight="1">
      <c r="A15" s="241"/>
      <c r="B15" s="76" t="s">
        <v>58</v>
      </c>
      <c r="C15" s="74">
        <v>35414</v>
      </c>
      <c r="D15" s="72">
        <v>22260</v>
      </c>
      <c r="E15" s="61">
        <v>16909</v>
      </c>
      <c r="F15" s="74">
        <v>14429</v>
      </c>
      <c r="G15" s="75">
        <v>26456</v>
      </c>
    </row>
    <row r="16" spans="1:7" ht="37.5" customHeight="1">
      <c r="A16" s="241"/>
      <c r="B16" s="76" t="s">
        <v>59</v>
      </c>
      <c r="C16" s="243" t="s">
        <v>71</v>
      </c>
      <c r="D16" s="244"/>
      <c r="E16" s="61">
        <v>9103</v>
      </c>
      <c r="F16" s="62">
        <v>10370</v>
      </c>
      <c r="G16" s="67">
        <v>14591</v>
      </c>
    </row>
    <row r="17" spans="1:7" ht="37.5" customHeight="1">
      <c r="A17" s="241"/>
      <c r="B17" s="76" t="s">
        <v>60</v>
      </c>
      <c r="C17" s="245"/>
      <c r="D17" s="246"/>
      <c r="E17" s="61">
        <v>6510</v>
      </c>
      <c r="F17" s="62">
        <v>8205</v>
      </c>
      <c r="G17" s="67">
        <v>15120</v>
      </c>
    </row>
    <row r="18" spans="1:7" ht="37.5" customHeight="1">
      <c r="A18" s="241"/>
      <c r="B18" s="76" t="s">
        <v>61</v>
      </c>
      <c r="C18" s="62">
        <v>78294</v>
      </c>
      <c r="D18" s="61">
        <v>70586</v>
      </c>
      <c r="E18" s="61">
        <v>32510</v>
      </c>
      <c r="F18" s="62">
        <v>44001</v>
      </c>
      <c r="G18" s="67">
        <v>73542</v>
      </c>
    </row>
    <row r="19" spans="1:7" ht="37.5" customHeight="1">
      <c r="A19" s="241"/>
      <c r="B19" s="76" t="s">
        <v>62</v>
      </c>
      <c r="C19" s="62">
        <v>8004</v>
      </c>
      <c r="D19" s="66">
        <v>7105</v>
      </c>
      <c r="E19" s="61">
        <v>2862</v>
      </c>
      <c r="F19" s="62">
        <v>6928</v>
      </c>
      <c r="G19" s="67">
        <v>9390</v>
      </c>
    </row>
    <row r="20" spans="1:7" ht="37.5" customHeight="1">
      <c r="A20" s="241"/>
      <c r="B20" s="76" t="s">
        <v>63</v>
      </c>
      <c r="C20" s="62">
        <v>6108</v>
      </c>
      <c r="D20" s="66">
        <v>6049</v>
      </c>
      <c r="E20" s="61">
        <v>3289</v>
      </c>
      <c r="F20" s="62">
        <v>3142</v>
      </c>
      <c r="G20" s="67">
        <v>2967</v>
      </c>
    </row>
    <row r="21" spans="1:7" ht="37.5" customHeight="1">
      <c r="A21" s="241"/>
      <c r="B21" s="84" t="s">
        <v>64</v>
      </c>
      <c r="C21" s="74">
        <v>17053</v>
      </c>
      <c r="D21" s="72">
        <v>16530</v>
      </c>
      <c r="E21" s="73">
        <v>10773</v>
      </c>
      <c r="F21" s="74">
        <v>12710</v>
      </c>
      <c r="G21" s="75">
        <v>14826</v>
      </c>
    </row>
    <row r="22" spans="1:7" ht="37.5" customHeight="1">
      <c r="A22" s="241"/>
      <c r="B22" s="76" t="s">
        <v>65</v>
      </c>
      <c r="C22" s="62">
        <v>28370</v>
      </c>
      <c r="D22" s="61">
        <v>25214</v>
      </c>
      <c r="E22" s="61">
        <v>14014</v>
      </c>
      <c r="F22" s="62">
        <v>17614</v>
      </c>
      <c r="G22" s="67">
        <v>19446</v>
      </c>
    </row>
    <row r="23" spans="1:7" ht="37.5" customHeight="1">
      <c r="A23" s="241"/>
      <c r="B23" s="76" t="s">
        <v>66</v>
      </c>
      <c r="C23" s="62">
        <v>6859</v>
      </c>
      <c r="D23" s="61">
        <v>7571</v>
      </c>
      <c r="E23" s="73">
        <v>4597</v>
      </c>
      <c r="F23" s="74">
        <v>5747</v>
      </c>
      <c r="G23" s="75">
        <v>4740</v>
      </c>
    </row>
    <row r="24" spans="1:7" ht="37.5" customHeight="1">
      <c r="A24" s="241"/>
      <c r="B24" s="76" t="s">
        <v>67</v>
      </c>
      <c r="C24" s="61">
        <v>5826</v>
      </c>
      <c r="D24" s="61">
        <v>6128</v>
      </c>
      <c r="E24" s="61">
        <v>4777</v>
      </c>
      <c r="F24" s="62">
        <v>5540</v>
      </c>
      <c r="G24" s="67">
        <v>5466</v>
      </c>
    </row>
    <row r="25" spans="1:7" ht="37.5" customHeight="1">
      <c r="A25" s="241"/>
      <c r="B25" s="76" t="s">
        <v>68</v>
      </c>
      <c r="C25" s="61">
        <v>11858</v>
      </c>
      <c r="D25" s="61">
        <v>11991</v>
      </c>
      <c r="E25" s="61">
        <v>9486</v>
      </c>
      <c r="F25" s="62">
        <v>11264</v>
      </c>
      <c r="G25" s="67">
        <v>11325</v>
      </c>
    </row>
    <row r="26" spans="1:7" ht="37.5" customHeight="1" thickBot="1">
      <c r="A26" s="242"/>
      <c r="B26" s="77" t="s">
        <v>69</v>
      </c>
      <c r="C26" s="78">
        <v>9876</v>
      </c>
      <c r="D26" s="78">
        <v>10639</v>
      </c>
      <c r="E26" s="78">
        <v>8996</v>
      </c>
      <c r="F26" s="79">
        <v>11669</v>
      </c>
      <c r="G26" s="80">
        <v>11972</v>
      </c>
    </row>
    <row r="27" spans="1:7" ht="14.25">
      <c r="A27" s="7"/>
      <c r="B27" s="49"/>
      <c r="C27" s="27"/>
      <c r="D27" s="27"/>
      <c r="E27" s="28"/>
      <c r="F27" s="28"/>
      <c r="G27" s="28" t="s">
        <v>70</v>
      </c>
    </row>
  </sheetData>
  <sheetProtection/>
  <mergeCells count="4">
    <mergeCell ref="A4:B5"/>
    <mergeCell ref="A6:A11"/>
    <mergeCell ref="A12:A26"/>
    <mergeCell ref="C16:D17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2" r:id="rId1"/>
  <headerFooter scaleWithDoc="0" alignWithMargins="0">
    <oddHeader>&amp;L教育・職業－７３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IV30"/>
  <sheetViews>
    <sheetView view="pageBreakPreview" zoomScaleSheetLayoutView="100" zoomScalePageLayoutView="0" workbookViewId="0" topLeftCell="A25">
      <selection activeCell="R10" sqref="R10"/>
    </sheetView>
  </sheetViews>
  <sheetFormatPr defaultColWidth="9.875" defaultRowHeight="13.5"/>
  <cols>
    <col min="1" max="1" width="24.625" style="9" customWidth="1"/>
    <col min="2" max="11" width="9.125" style="9" customWidth="1"/>
    <col min="12" max="247" width="9.00390625" style="9" customWidth="1"/>
    <col min="248" max="248" width="17.625" style="9" bestFit="1" customWidth="1"/>
    <col min="249" max="250" width="10.125" style="9" customWidth="1"/>
    <col min="251" max="16384" width="9.875" style="9" customWidth="1"/>
  </cols>
  <sheetData>
    <row r="1" spans="1:256" ht="22.5" customHeight="1">
      <c r="A1" s="2" t="s">
        <v>79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0.5" customHeight="1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1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10" t="s">
        <v>9</v>
      </c>
    </row>
    <row r="4" spans="1:11" ht="33.75" customHeight="1">
      <c r="A4" s="233"/>
      <c r="B4" s="248" t="s">
        <v>5</v>
      </c>
      <c r="C4" s="249"/>
      <c r="D4" s="248" t="s">
        <v>82</v>
      </c>
      <c r="E4" s="249"/>
      <c r="F4" s="248" t="s">
        <v>83</v>
      </c>
      <c r="G4" s="249"/>
      <c r="H4" s="248" t="s">
        <v>180</v>
      </c>
      <c r="I4" s="249"/>
      <c r="J4" s="250" t="s">
        <v>85</v>
      </c>
      <c r="K4" s="251"/>
    </row>
    <row r="5" spans="1:11" ht="33.75" customHeight="1" thickBot="1">
      <c r="A5" s="247"/>
      <c r="B5" s="11" t="s">
        <v>10</v>
      </c>
      <c r="C5" s="12" t="s">
        <v>11</v>
      </c>
      <c r="D5" s="11" t="s">
        <v>10</v>
      </c>
      <c r="E5" s="12" t="s">
        <v>11</v>
      </c>
      <c r="F5" s="11" t="s">
        <v>10</v>
      </c>
      <c r="G5" s="12" t="s">
        <v>11</v>
      </c>
      <c r="H5" s="13" t="s">
        <v>10</v>
      </c>
      <c r="I5" s="12" t="s">
        <v>11</v>
      </c>
      <c r="J5" s="11" t="s">
        <v>10</v>
      </c>
      <c r="K5" s="14" t="s">
        <v>11</v>
      </c>
    </row>
    <row r="6" spans="1:11" ht="41.25" customHeight="1" thickTop="1">
      <c r="A6" s="86" t="s">
        <v>72</v>
      </c>
      <c r="B6" s="87">
        <f aca="true" t="shared" si="0" ref="B6:K6">SUM(B7:B13)</f>
        <v>3062</v>
      </c>
      <c r="C6" s="35">
        <f t="shared" si="0"/>
        <v>103257</v>
      </c>
      <c r="D6" s="87">
        <f t="shared" si="0"/>
        <v>2982</v>
      </c>
      <c r="E6" s="35">
        <f t="shared" si="0"/>
        <v>93706</v>
      </c>
      <c r="F6" s="87">
        <f t="shared" si="0"/>
        <v>1773</v>
      </c>
      <c r="G6" s="35">
        <f t="shared" si="0"/>
        <v>40940</v>
      </c>
      <c r="H6" s="155">
        <f t="shared" si="0"/>
        <v>2294</v>
      </c>
      <c r="I6" s="35">
        <f t="shared" si="0"/>
        <v>54870</v>
      </c>
      <c r="J6" s="87">
        <f t="shared" si="0"/>
        <v>2305</v>
      </c>
      <c r="K6" s="156">
        <f t="shared" si="0"/>
        <v>82318</v>
      </c>
    </row>
    <row r="7" spans="1:11" ht="41.25" customHeight="1">
      <c r="A7" s="88" t="s">
        <v>73</v>
      </c>
      <c r="B7" s="16">
        <v>222</v>
      </c>
      <c r="C7" s="17">
        <v>33758</v>
      </c>
      <c r="D7" s="16">
        <v>198</v>
      </c>
      <c r="E7" s="17">
        <v>28203</v>
      </c>
      <c r="F7" s="16">
        <v>135</v>
      </c>
      <c r="G7" s="17">
        <v>11195</v>
      </c>
      <c r="H7" s="18">
        <v>167</v>
      </c>
      <c r="I7" s="17">
        <v>15772</v>
      </c>
      <c r="J7" s="16">
        <v>134</v>
      </c>
      <c r="K7" s="19">
        <v>14741</v>
      </c>
    </row>
    <row r="8" spans="1:11" ht="41.25" customHeight="1">
      <c r="A8" s="88" t="s">
        <v>74</v>
      </c>
      <c r="B8" s="89">
        <v>513</v>
      </c>
      <c r="C8" s="39">
        <v>10066</v>
      </c>
      <c r="D8" s="89">
        <v>541</v>
      </c>
      <c r="E8" s="39">
        <v>10679</v>
      </c>
      <c r="F8" s="89">
        <v>364</v>
      </c>
      <c r="G8" s="39">
        <v>5210</v>
      </c>
      <c r="H8" s="157">
        <v>421</v>
      </c>
      <c r="I8" s="158">
        <v>6552</v>
      </c>
      <c r="J8" s="159">
        <v>432</v>
      </c>
      <c r="K8" s="160">
        <v>11374</v>
      </c>
    </row>
    <row r="9" spans="1:11" ht="41.25" customHeight="1">
      <c r="A9" s="88" t="s">
        <v>75</v>
      </c>
      <c r="B9" s="89">
        <v>367</v>
      </c>
      <c r="C9" s="39">
        <v>18848</v>
      </c>
      <c r="D9" s="89">
        <v>354</v>
      </c>
      <c r="E9" s="39">
        <v>16260</v>
      </c>
      <c r="F9" s="89">
        <v>298</v>
      </c>
      <c r="G9" s="39">
        <v>9357</v>
      </c>
      <c r="H9" s="157">
        <v>313</v>
      </c>
      <c r="I9" s="158">
        <v>10976</v>
      </c>
      <c r="J9" s="159">
        <v>274</v>
      </c>
      <c r="K9" s="160">
        <v>13575</v>
      </c>
    </row>
    <row r="10" spans="1:11" ht="41.25" customHeight="1">
      <c r="A10" s="88" t="s">
        <v>32</v>
      </c>
      <c r="B10" s="89">
        <v>982</v>
      </c>
      <c r="C10" s="39">
        <v>19798</v>
      </c>
      <c r="D10" s="89">
        <v>972</v>
      </c>
      <c r="E10" s="39">
        <v>18749</v>
      </c>
      <c r="F10" s="89">
        <v>665</v>
      </c>
      <c r="G10" s="39">
        <v>10252</v>
      </c>
      <c r="H10" s="157">
        <f>SUM(247,312,205)</f>
        <v>764</v>
      </c>
      <c r="I10" s="158">
        <f>SUM(2972,6417,2343)</f>
        <v>11732</v>
      </c>
      <c r="J10" s="159">
        <f>SUM(231,347,241)</f>
        <v>819</v>
      </c>
      <c r="K10" s="160">
        <f>SUM(5497,10139,6294)</f>
        <v>21930</v>
      </c>
    </row>
    <row r="11" spans="1:11" ht="41.25" customHeight="1">
      <c r="A11" s="88" t="s">
        <v>76</v>
      </c>
      <c r="B11" s="89">
        <v>425</v>
      </c>
      <c r="C11" s="39">
        <v>7935</v>
      </c>
      <c r="D11" s="89">
        <v>389</v>
      </c>
      <c r="E11" s="39">
        <v>7428</v>
      </c>
      <c r="F11" s="89">
        <v>150</v>
      </c>
      <c r="G11" s="39">
        <v>2119</v>
      </c>
      <c r="H11" s="157">
        <v>322</v>
      </c>
      <c r="I11" s="158">
        <v>4524</v>
      </c>
      <c r="J11" s="159">
        <v>361</v>
      </c>
      <c r="K11" s="160">
        <v>7004</v>
      </c>
    </row>
    <row r="12" spans="1:11" ht="41.25" customHeight="1">
      <c r="A12" s="88" t="s">
        <v>77</v>
      </c>
      <c r="B12" s="89">
        <v>177</v>
      </c>
      <c r="C12" s="39">
        <v>4465</v>
      </c>
      <c r="D12" s="89">
        <v>184</v>
      </c>
      <c r="E12" s="39">
        <v>4628</v>
      </c>
      <c r="F12" s="89">
        <v>37</v>
      </c>
      <c r="G12" s="39">
        <v>545</v>
      </c>
      <c r="H12" s="157">
        <v>64</v>
      </c>
      <c r="I12" s="158">
        <v>1067</v>
      </c>
      <c r="J12" s="159">
        <v>58</v>
      </c>
      <c r="K12" s="160">
        <v>2760</v>
      </c>
    </row>
    <row r="13" spans="1:11" ht="41.25" customHeight="1" thickBot="1">
      <c r="A13" s="90" t="s">
        <v>43</v>
      </c>
      <c r="B13" s="91">
        <v>376</v>
      </c>
      <c r="C13" s="53">
        <v>8387</v>
      </c>
      <c r="D13" s="91">
        <v>344</v>
      </c>
      <c r="E13" s="53">
        <v>7759</v>
      </c>
      <c r="F13" s="91">
        <v>124</v>
      </c>
      <c r="G13" s="53">
        <v>2262</v>
      </c>
      <c r="H13" s="161">
        <f>SUM(188,55)</f>
        <v>243</v>
      </c>
      <c r="I13" s="162">
        <f>SUM(3238,1009)</f>
        <v>4247</v>
      </c>
      <c r="J13" s="163">
        <f>SUM(142,85)</f>
        <v>227</v>
      </c>
      <c r="K13" s="164">
        <f>SUM(5884,5050)</f>
        <v>10934</v>
      </c>
    </row>
    <row r="14" spans="1:11" ht="14.25">
      <c r="A14" s="49"/>
      <c r="B14" s="27"/>
      <c r="C14" s="27"/>
      <c r="D14" s="27"/>
      <c r="E14" s="27"/>
      <c r="F14" s="27"/>
      <c r="G14" s="28"/>
      <c r="H14" s="27"/>
      <c r="I14" s="27"/>
      <c r="J14" s="27"/>
      <c r="K14" s="28" t="s">
        <v>78</v>
      </c>
    </row>
    <row r="15" spans="1:11" ht="39" customHeight="1">
      <c r="A15" s="49"/>
      <c r="B15" s="27"/>
      <c r="C15" s="27"/>
      <c r="D15" s="27"/>
      <c r="E15" s="27"/>
      <c r="F15" s="27"/>
      <c r="G15" s="28"/>
      <c r="H15" s="27"/>
      <c r="I15" s="27"/>
      <c r="J15" s="27"/>
      <c r="K15" s="28"/>
    </row>
    <row r="16" spans="1:256" ht="22.5" customHeight="1">
      <c r="A16" s="2" t="s">
        <v>181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2" customHeight="1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11" ht="18" thickBot="1">
      <c r="A18" s="56"/>
      <c r="B18" s="4"/>
      <c r="C18" s="4"/>
      <c r="D18" s="4"/>
      <c r="E18" s="4"/>
      <c r="F18" s="4"/>
      <c r="G18" s="10"/>
      <c r="H18" s="4"/>
      <c r="I18" s="4"/>
      <c r="J18" s="4"/>
      <c r="K18" s="10" t="s">
        <v>9</v>
      </c>
    </row>
    <row r="19" spans="1:11" ht="33.75" customHeight="1">
      <c r="A19" s="233"/>
      <c r="B19" s="248" t="s">
        <v>0</v>
      </c>
      <c r="C19" s="249"/>
      <c r="D19" s="248" t="s">
        <v>2</v>
      </c>
      <c r="E19" s="249"/>
      <c r="F19" s="248" t="s">
        <v>1</v>
      </c>
      <c r="G19" s="249"/>
      <c r="H19" s="250" t="s">
        <v>3</v>
      </c>
      <c r="I19" s="249"/>
      <c r="J19" s="248" t="s">
        <v>4</v>
      </c>
      <c r="K19" s="251"/>
    </row>
    <row r="20" spans="1:11" ht="33.75" customHeight="1">
      <c r="A20" s="247"/>
      <c r="B20" s="11" t="s">
        <v>10</v>
      </c>
      <c r="C20" s="12" t="s">
        <v>11</v>
      </c>
      <c r="D20" s="11" t="s">
        <v>10</v>
      </c>
      <c r="E20" s="12" t="s">
        <v>11</v>
      </c>
      <c r="F20" s="11" t="s">
        <v>10</v>
      </c>
      <c r="G20" s="12" t="s">
        <v>11</v>
      </c>
      <c r="H20" s="13" t="s">
        <v>10</v>
      </c>
      <c r="I20" s="12" t="s">
        <v>11</v>
      </c>
      <c r="J20" s="11" t="s">
        <v>10</v>
      </c>
      <c r="K20" s="14" t="s">
        <v>11</v>
      </c>
    </row>
    <row r="21" spans="1:11" ht="41.25" customHeight="1">
      <c r="A21" s="15" t="s">
        <v>12</v>
      </c>
      <c r="B21" s="16">
        <v>3167</v>
      </c>
      <c r="C21" s="17">
        <v>27955</v>
      </c>
      <c r="D21" s="16">
        <v>3047</v>
      </c>
      <c r="E21" s="17">
        <v>27613</v>
      </c>
      <c r="F21" s="16">
        <v>2169</v>
      </c>
      <c r="G21" s="17">
        <v>15812</v>
      </c>
      <c r="H21" s="18">
        <v>2185</v>
      </c>
      <c r="I21" s="17">
        <v>14866</v>
      </c>
      <c r="J21" s="16">
        <v>2603</v>
      </c>
      <c r="K21" s="19">
        <v>18441</v>
      </c>
    </row>
    <row r="22" spans="1:11" ht="41.25" customHeight="1">
      <c r="A22" s="20" t="s">
        <v>13</v>
      </c>
      <c r="B22" s="16">
        <v>1485</v>
      </c>
      <c r="C22" s="17">
        <v>17881</v>
      </c>
      <c r="D22" s="16">
        <v>1351</v>
      </c>
      <c r="E22" s="17">
        <v>15487</v>
      </c>
      <c r="F22" s="16">
        <v>817</v>
      </c>
      <c r="G22" s="17">
        <v>8706</v>
      </c>
      <c r="H22" s="18">
        <v>1075</v>
      </c>
      <c r="I22" s="17">
        <v>12769</v>
      </c>
      <c r="J22" s="16">
        <v>1171</v>
      </c>
      <c r="K22" s="19">
        <v>14019</v>
      </c>
    </row>
    <row r="23" spans="1:11" ht="41.25" customHeight="1">
      <c r="A23" s="20" t="s">
        <v>14</v>
      </c>
      <c r="B23" s="16">
        <v>2418</v>
      </c>
      <c r="C23" s="17">
        <v>33794</v>
      </c>
      <c r="D23" s="16">
        <v>2436</v>
      </c>
      <c r="E23" s="17">
        <v>34412</v>
      </c>
      <c r="F23" s="16">
        <v>1931</v>
      </c>
      <c r="G23" s="17">
        <v>24241</v>
      </c>
      <c r="H23" s="18">
        <v>2050</v>
      </c>
      <c r="I23" s="17">
        <v>16598</v>
      </c>
      <c r="J23" s="16">
        <v>1469</v>
      </c>
      <c r="K23" s="19">
        <v>11949</v>
      </c>
    </row>
    <row r="24" spans="1:11" ht="41.25" customHeight="1">
      <c r="A24" s="20" t="s">
        <v>15</v>
      </c>
      <c r="B24" s="16">
        <v>1433</v>
      </c>
      <c r="C24" s="17">
        <v>19701</v>
      </c>
      <c r="D24" s="16">
        <v>1237</v>
      </c>
      <c r="E24" s="17">
        <v>16171</v>
      </c>
      <c r="F24" s="16">
        <v>1031</v>
      </c>
      <c r="G24" s="17">
        <v>11569</v>
      </c>
      <c r="H24" s="18">
        <v>1306</v>
      </c>
      <c r="I24" s="17">
        <v>14537</v>
      </c>
      <c r="J24" s="16">
        <v>1354</v>
      </c>
      <c r="K24" s="19">
        <v>15937</v>
      </c>
    </row>
    <row r="25" spans="1:11" ht="41.25" customHeight="1">
      <c r="A25" s="20" t="s">
        <v>16</v>
      </c>
      <c r="B25" s="16">
        <v>1853</v>
      </c>
      <c r="C25" s="17">
        <v>35885</v>
      </c>
      <c r="D25" s="16">
        <v>1789</v>
      </c>
      <c r="E25" s="17">
        <v>36977</v>
      </c>
      <c r="F25" s="16">
        <v>1236</v>
      </c>
      <c r="G25" s="17">
        <v>20220</v>
      </c>
      <c r="H25" s="18">
        <v>1288</v>
      </c>
      <c r="I25" s="17">
        <v>19835</v>
      </c>
      <c r="J25" s="16">
        <v>1566</v>
      </c>
      <c r="K25" s="19">
        <v>25786</v>
      </c>
    </row>
    <row r="26" spans="1:11" ht="41.25" customHeight="1">
      <c r="A26" s="20" t="s">
        <v>17</v>
      </c>
      <c r="B26" s="16">
        <v>2255</v>
      </c>
      <c r="C26" s="17">
        <v>20166</v>
      </c>
      <c r="D26" s="16">
        <v>2402</v>
      </c>
      <c r="E26" s="17">
        <v>20682</v>
      </c>
      <c r="F26" s="16">
        <v>1930</v>
      </c>
      <c r="G26" s="17">
        <v>13239</v>
      </c>
      <c r="H26" s="18">
        <v>2090</v>
      </c>
      <c r="I26" s="17">
        <v>14945</v>
      </c>
      <c r="J26" s="16">
        <v>2025</v>
      </c>
      <c r="K26" s="19">
        <v>15559</v>
      </c>
    </row>
    <row r="27" spans="1:11" ht="41.25" customHeight="1">
      <c r="A27" s="20" t="s">
        <v>18</v>
      </c>
      <c r="B27" s="16">
        <v>2620</v>
      </c>
      <c r="C27" s="17">
        <v>29593</v>
      </c>
      <c r="D27" s="16">
        <v>2551</v>
      </c>
      <c r="E27" s="17">
        <v>30760</v>
      </c>
      <c r="F27" s="16">
        <v>1879</v>
      </c>
      <c r="G27" s="17">
        <v>17888</v>
      </c>
      <c r="H27" s="18">
        <v>2238</v>
      </c>
      <c r="I27" s="17">
        <v>23622</v>
      </c>
      <c r="J27" s="16">
        <v>2728</v>
      </c>
      <c r="K27" s="19">
        <v>30679</v>
      </c>
    </row>
    <row r="28" spans="1:11" ht="41.25" customHeight="1">
      <c r="A28" s="20" t="s">
        <v>19</v>
      </c>
      <c r="B28" s="16">
        <v>2599</v>
      </c>
      <c r="C28" s="17">
        <v>35287</v>
      </c>
      <c r="D28" s="16">
        <v>2451</v>
      </c>
      <c r="E28" s="17">
        <v>35428</v>
      </c>
      <c r="F28" s="16">
        <v>1690</v>
      </c>
      <c r="G28" s="17">
        <v>14868</v>
      </c>
      <c r="H28" s="18">
        <v>3402</v>
      </c>
      <c r="I28" s="17">
        <v>32593</v>
      </c>
      <c r="J28" s="16">
        <v>4504</v>
      </c>
      <c r="K28" s="19">
        <v>45957</v>
      </c>
    </row>
    <row r="29" spans="1:11" ht="41.25" customHeight="1" thickBot="1">
      <c r="A29" s="21" t="s">
        <v>20</v>
      </c>
      <c r="B29" s="22">
        <v>1756</v>
      </c>
      <c r="C29" s="23">
        <v>28541</v>
      </c>
      <c r="D29" s="22">
        <v>1602</v>
      </c>
      <c r="E29" s="23">
        <v>26013</v>
      </c>
      <c r="F29" s="22">
        <v>873</v>
      </c>
      <c r="G29" s="23">
        <v>9606</v>
      </c>
      <c r="H29" s="24">
        <v>1378</v>
      </c>
      <c r="I29" s="23">
        <v>16785</v>
      </c>
      <c r="J29" s="22">
        <v>1649</v>
      </c>
      <c r="K29" s="25">
        <v>21436</v>
      </c>
    </row>
    <row r="30" spans="1:11" ht="14.25">
      <c r="A30" s="26" t="s">
        <v>21</v>
      </c>
      <c r="B30" s="27"/>
      <c r="C30" s="27"/>
      <c r="D30" s="27"/>
      <c r="E30" s="27"/>
      <c r="F30" s="27"/>
      <c r="G30" s="28"/>
      <c r="H30" s="27"/>
      <c r="I30" s="27"/>
      <c r="J30" s="27"/>
      <c r="K30" s="28" t="s">
        <v>22</v>
      </c>
    </row>
  </sheetData>
  <sheetProtection/>
  <mergeCells count="12">
    <mergeCell ref="A4:A5"/>
    <mergeCell ref="B4:C4"/>
    <mergeCell ref="D4:E4"/>
    <mergeCell ref="F4:G4"/>
    <mergeCell ref="H4:I4"/>
    <mergeCell ref="J4:K4"/>
    <mergeCell ref="A19:A20"/>
    <mergeCell ref="B19:C19"/>
    <mergeCell ref="D19:E19"/>
    <mergeCell ref="F19:G19"/>
    <mergeCell ref="H19:I19"/>
    <mergeCell ref="J19:K19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0" r:id="rId1"/>
  <headerFooter scaleWithDoc="0" alignWithMargins="0">
    <oddHeader>&amp;R文化－７４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F34"/>
  <sheetViews>
    <sheetView view="pageBreakPreview" zoomScale="85" zoomScaleSheetLayoutView="85" zoomScalePageLayoutView="0" workbookViewId="0" topLeftCell="A19">
      <selection activeCell="R10" sqref="R10"/>
    </sheetView>
  </sheetViews>
  <sheetFormatPr defaultColWidth="9.00390625" defaultRowHeight="13.5"/>
  <cols>
    <col min="1" max="1" width="30.00390625" style="0" customWidth="1"/>
    <col min="2" max="6" width="15.625" style="0" customWidth="1"/>
  </cols>
  <sheetData>
    <row r="1" spans="1:6" s="145" customFormat="1" ht="24" customHeight="1">
      <c r="A1" s="143" t="s">
        <v>45</v>
      </c>
      <c r="B1" s="144"/>
      <c r="C1" s="144"/>
      <c r="D1" s="144"/>
      <c r="E1" s="144"/>
      <c r="F1" s="144"/>
    </row>
    <row r="2" spans="1:6" ht="12" customHeight="1">
      <c r="A2" s="8"/>
      <c r="B2" s="4"/>
      <c r="C2" s="4"/>
      <c r="D2" s="4"/>
      <c r="E2" s="4"/>
      <c r="F2" s="4"/>
    </row>
    <row r="3" spans="1:6" ht="21" customHeight="1" thickBot="1">
      <c r="A3" s="146" t="s">
        <v>169</v>
      </c>
      <c r="B3" s="4"/>
      <c r="C3" s="4"/>
      <c r="D3" s="10"/>
      <c r="E3" s="4"/>
      <c r="F3" s="10" t="s">
        <v>23</v>
      </c>
    </row>
    <row r="4" spans="1:6" ht="30.75" customHeight="1" thickBot="1">
      <c r="A4" s="30"/>
      <c r="B4" s="31" t="s">
        <v>5</v>
      </c>
      <c r="C4" s="31" t="s">
        <v>6</v>
      </c>
      <c r="D4" s="32" t="s">
        <v>7</v>
      </c>
      <c r="E4" s="32" t="s">
        <v>24</v>
      </c>
      <c r="F4" s="33" t="s">
        <v>8</v>
      </c>
    </row>
    <row r="5" spans="1:6" ht="38.25" customHeight="1" thickTop="1">
      <c r="A5" s="34" t="s">
        <v>25</v>
      </c>
      <c r="B5" s="35">
        <f>SUM(B6:B9)</f>
        <v>127234</v>
      </c>
      <c r="C5" s="35">
        <f>SUM(C6:C9)</f>
        <v>105993</v>
      </c>
      <c r="D5" s="36">
        <f>SUM(D6:D9)</f>
        <v>29214</v>
      </c>
      <c r="E5" s="36">
        <f>SUM(E6:E9)</f>
        <v>63087</v>
      </c>
      <c r="F5" s="179">
        <f>SUM(F6:F9)</f>
        <v>74179</v>
      </c>
    </row>
    <row r="6" spans="1:6" ht="30.75" customHeight="1">
      <c r="A6" s="37" t="s">
        <v>26</v>
      </c>
      <c r="B6" s="17">
        <v>59086</v>
      </c>
      <c r="C6" s="17">
        <v>49052</v>
      </c>
      <c r="D6" s="38">
        <v>10422</v>
      </c>
      <c r="E6" s="38">
        <v>31663</v>
      </c>
      <c r="F6" s="165">
        <v>47067</v>
      </c>
    </row>
    <row r="7" spans="1:6" ht="30.75" customHeight="1">
      <c r="A7" s="37" t="s">
        <v>27</v>
      </c>
      <c r="B7" s="39">
        <v>24810</v>
      </c>
      <c r="C7" s="39">
        <v>20505</v>
      </c>
      <c r="D7" s="40">
        <v>2867</v>
      </c>
      <c r="E7" s="166">
        <v>12823</v>
      </c>
      <c r="F7" s="167">
        <v>10067</v>
      </c>
    </row>
    <row r="8" spans="1:6" ht="30.75" customHeight="1">
      <c r="A8" s="37" t="s">
        <v>28</v>
      </c>
      <c r="B8" s="39">
        <v>34818</v>
      </c>
      <c r="C8" s="39">
        <v>30115</v>
      </c>
      <c r="D8" s="40">
        <v>15515</v>
      </c>
      <c r="E8" s="166">
        <v>16741</v>
      </c>
      <c r="F8" s="167">
        <v>14411</v>
      </c>
    </row>
    <row r="9" spans="1:6" ht="30.75" customHeight="1" thickBot="1">
      <c r="A9" s="41" t="s">
        <v>29</v>
      </c>
      <c r="B9" s="42">
        <v>8520</v>
      </c>
      <c r="C9" s="42">
        <v>6321</v>
      </c>
      <c r="D9" s="43">
        <v>410</v>
      </c>
      <c r="E9" s="168">
        <v>1860</v>
      </c>
      <c r="F9" s="169">
        <v>2634</v>
      </c>
    </row>
    <row r="10" spans="1:6" ht="37.5" customHeight="1" thickTop="1">
      <c r="A10" s="44" t="s">
        <v>30</v>
      </c>
      <c r="B10" s="35">
        <f>SUM(B11:B13)</f>
        <v>24039</v>
      </c>
      <c r="C10" s="35">
        <f>SUM(C11:C13)</f>
        <v>20386</v>
      </c>
      <c r="D10" s="36">
        <f>SUM(D11:D13)</f>
        <v>6780</v>
      </c>
      <c r="E10" s="36">
        <f>SUM(E11:E13)</f>
        <v>7961</v>
      </c>
      <c r="F10" s="179">
        <f>SUM(F11:F13)</f>
        <v>15573</v>
      </c>
    </row>
    <row r="11" spans="1:6" ht="30.75" customHeight="1">
      <c r="A11" s="37" t="s">
        <v>31</v>
      </c>
      <c r="B11" s="17">
        <v>11867</v>
      </c>
      <c r="C11" s="17">
        <v>10001</v>
      </c>
      <c r="D11" s="38">
        <v>3711</v>
      </c>
      <c r="E11" s="38">
        <v>4816</v>
      </c>
      <c r="F11" s="165">
        <v>10674</v>
      </c>
    </row>
    <row r="12" spans="1:6" ht="30.75" customHeight="1">
      <c r="A12" s="37" t="s">
        <v>32</v>
      </c>
      <c r="B12" s="39">
        <v>11308</v>
      </c>
      <c r="C12" s="39">
        <v>9747</v>
      </c>
      <c r="D12" s="40">
        <v>2896</v>
      </c>
      <c r="E12" s="166">
        <v>3034</v>
      </c>
      <c r="F12" s="167">
        <v>4837</v>
      </c>
    </row>
    <row r="13" spans="1:6" ht="30.75" customHeight="1" thickBot="1">
      <c r="A13" s="41" t="s">
        <v>33</v>
      </c>
      <c r="B13" s="42">
        <v>864</v>
      </c>
      <c r="C13" s="42">
        <v>638</v>
      </c>
      <c r="D13" s="43">
        <v>173</v>
      </c>
      <c r="E13" s="168">
        <v>111</v>
      </c>
      <c r="F13" s="169">
        <v>62</v>
      </c>
    </row>
    <row r="14" spans="1:6" ht="37.5" customHeight="1" thickTop="1">
      <c r="A14" s="44" t="s">
        <v>34</v>
      </c>
      <c r="B14" s="35">
        <f>SUM(B15:B17)</f>
        <v>30371</v>
      </c>
      <c r="C14" s="35">
        <f>SUM(C15:C17)</f>
        <v>23803</v>
      </c>
      <c r="D14" s="36">
        <f>SUM(D15:D17)</f>
        <v>11639</v>
      </c>
      <c r="E14" s="36">
        <f>SUM(E15:E17)</f>
        <v>15065</v>
      </c>
      <c r="F14" s="179">
        <f>SUM(F15:F17)</f>
        <v>16170</v>
      </c>
    </row>
    <row r="15" spans="1:6" ht="30.75" customHeight="1">
      <c r="A15" s="37" t="s">
        <v>31</v>
      </c>
      <c r="B15" s="17">
        <v>21155</v>
      </c>
      <c r="C15" s="17">
        <v>15890</v>
      </c>
      <c r="D15" s="38">
        <v>7522</v>
      </c>
      <c r="E15" s="38">
        <v>11846</v>
      </c>
      <c r="F15" s="165">
        <v>12738</v>
      </c>
    </row>
    <row r="16" spans="1:6" ht="30.75" customHeight="1">
      <c r="A16" s="37" t="s">
        <v>35</v>
      </c>
      <c r="B16" s="17">
        <v>9156</v>
      </c>
      <c r="C16" s="17">
        <v>7853</v>
      </c>
      <c r="D16" s="38">
        <v>4067</v>
      </c>
      <c r="E16" s="38">
        <v>3195</v>
      </c>
      <c r="F16" s="165">
        <v>3339</v>
      </c>
    </row>
    <row r="17" spans="1:6" ht="30.75" customHeight="1" thickBot="1">
      <c r="A17" s="41" t="s">
        <v>29</v>
      </c>
      <c r="B17" s="45">
        <v>60</v>
      </c>
      <c r="C17" s="45">
        <v>60</v>
      </c>
      <c r="D17" s="46">
        <v>50</v>
      </c>
      <c r="E17" s="46">
        <v>24</v>
      </c>
      <c r="F17" s="170">
        <v>93</v>
      </c>
    </row>
    <row r="18" spans="1:6" ht="37.5" customHeight="1" thickTop="1">
      <c r="A18" s="44" t="s">
        <v>36</v>
      </c>
      <c r="B18" s="35">
        <f>SUM(B19:B21)</f>
        <v>31220</v>
      </c>
      <c r="C18" s="35">
        <f>SUM(C19:C21)</f>
        <v>30280</v>
      </c>
      <c r="D18" s="36">
        <f>SUM(D19:D21)</f>
        <v>8306</v>
      </c>
      <c r="E18" s="36">
        <f>SUM(E19:E21)</f>
        <v>15556</v>
      </c>
      <c r="F18" s="179">
        <f>SUM(F19:F21)</f>
        <v>24132</v>
      </c>
    </row>
    <row r="19" spans="1:6" ht="30.75" customHeight="1">
      <c r="A19" s="37" t="s">
        <v>31</v>
      </c>
      <c r="B19" s="17">
        <v>27525</v>
      </c>
      <c r="C19" s="17">
        <v>27151</v>
      </c>
      <c r="D19" s="38">
        <v>6742</v>
      </c>
      <c r="E19" s="38">
        <v>13352</v>
      </c>
      <c r="F19" s="165">
        <v>21368</v>
      </c>
    </row>
    <row r="20" spans="1:6" ht="30.75" customHeight="1">
      <c r="A20" s="37" t="s">
        <v>35</v>
      </c>
      <c r="B20" s="17">
        <v>2696</v>
      </c>
      <c r="C20" s="17">
        <v>2561</v>
      </c>
      <c r="D20" s="38">
        <v>1114</v>
      </c>
      <c r="E20" s="38">
        <v>1712</v>
      </c>
      <c r="F20" s="165">
        <v>2127</v>
      </c>
    </row>
    <row r="21" spans="1:6" ht="30.75" customHeight="1" thickBot="1">
      <c r="A21" s="47" t="s">
        <v>33</v>
      </c>
      <c r="B21" s="23">
        <v>999</v>
      </c>
      <c r="C21" s="23">
        <v>568</v>
      </c>
      <c r="D21" s="48">
        <v>450</v>
      </c>
      <c r="E21" s="48">
        <v>492</v>
      </c>
      <c r="F21" s="171">
        <v>637</v>
      </c>
    </row>
    <row r="22" spans="1:6" ht="18.75" customHeight="1">
      <c r="A22" s="49"/>
      <c r="B22" s="27"/>
      <c r="C22" s="27"/>
      <c r="D22" s="28"/>
      <c r="E22" s="172"/>
      <c r="F22" s="173" t="s">
        <v>37</v>
      </c>
    </row>
    <row r="23" spans="1:6" ht="24" customHeight="1">
      <c r="A23" s="49"/>
      <c r="B23" s="27"/>
      <c r="C23" s="27"/>
      <c r="D23" s="28"/>
      <c r="E23" s="172"/>
      <c r="F23" s="173"/>
    </row>
    <row r="24" spans="1:6" ht="21.75" customHeight="1" thickBot="1">
      <c r="A24" s="146" t="s">
        <v>170</v>
      </c>
      <c r="B24" s="4"/>
      <c r="C24" s="4"/>
      <c r="D24" s="10"/>
      <c r="E24" s="174"/>
      <c r="F24" s="175" t="s">
        <v>23</v>
      </c>
    </row>
    <row r="25" spans="1:6" ht="30.75" customHeight="1" thickBot="1">
      <c r="A25" s="30"/>
      <c r="B25" s="31" t="s">
        <v>5</v>
      </c>
      <c r="C25" s="32" t="s">
        <v>6</v>
      </c>
      <c r="D25" s="31" t="s">
        <v>7</v>
      </c>
      <c r="E25" s="31" t="s">
        <v>24</v>
      </c>
      <c r="F25" s="180" t="s">
        <v>8</v>
      </c>
    </row>
    <row r="26" spans="1:6" ht="38.25" customHeight="1" thickTop="1">
      <c r="A26" s="34" t="s">
        <v>38</v>
      </c>
      <c r="B26" s="50">
        <f>SUM(B27:B32)</f>
        <v>165201</v>
      </c>
      <c r="C26" s="36">
        <f>SUM(C27:C32)</f>
        <v>161293</v>
      </c>
      <c r="D26" s="36">
        <f>SUM(D27:D32)</f>
        <v>97420</v>
      </c>
      <c r="E26" s="50">
        <f>SUM(E27:E32)</f>
        <v>121406</v>
      </c>
      <c r="F26" s="181">
        <f>SUM(F27:F32)</f>
        <v>131234</v>
      </c>
    </row>
    <row r="27" spans="1:6" ht="30.75" customHeight="1">
      <c r="A27" s="51" t="s">
        <v>39</v>
      </c>
      <c r="B27" s="52">
        <v>45952</v>
      </c>
      <c r="C27" s="38">
        <v>47180</v>
      </c>
      <c r="D27" s="38">
        <v>30138</v>
      </c>
      <c r="E27" s="52">
        <v>38015</v>
      </c>
      <c r="F27" s="176">
        <v>32835</v>
      </c>
    </row>
    <row r="28" spans="1:6" ht="30.75" customHeight="1">
      <c r="A28" s="37" t="s">
        <v>40</v>
      </c>
      <c r="B28" s="17">
        <v>93935</v>
      </c>
      <c r="C28" s="38">
        <v>90472</v>
      </c>
      <c r="D28" s="17">
        <v>56966</v>
      </c>
      <c r="E28" s="52">
        <v>69621</v>
      </c>
      <c r="F28" s="19">
        <v>82736</v>
      </c>
    </row>
    <row r="29" spans="1:6" ht="30.75" customHeight="1">
      <c r="A29" s="37" t="s">
        <v>41</v>
      </c>
      <c r="B29" s="39">
        <v>7657</v>
      </c>
      <c r="C29" s="40">
        <v>7770</v>
      </c>
      <c r="D29" s="39">
        <v>2639</v>
      </c>
      <c r="E29" s="177">
        <v>3902</v>
      </c>
      <c r="F29" s="160">
        <v>4377</v>
      </c>
    </row>
    <row r="30" spans="1:6" ht="30.75" customHeight="1">
      <c r="A30" s="37" t="s">
        <v>42</v>
      </c>
      <c r="B30" s="39">
        <v>11156</v>
      </c>
      <c r="C30" s="40">
        <v>10485</v>
      </c>
      <c r="D30" s="39">
        <v>5980</v>
      </c>
      <c r="E30" s="177">
        <v>7224</v>
      </c>
      <c r="F30" s="160">
        <v>6801</v>
      </c>
    </row>
    <row r="31" spans="1:6" ht="30.75" customHeight="1">
      <c r="A31" s="37" t="s">
        <v>43</v>
      </c>
      <c r="B31" s="39">
        <v>4746</v>
      </c>
      <c r="C31" s="40">
        <v>3723</v>
      </c>
      <c r="D31" s="39">
        <v>1593</v>
      </c>
      <c r="E31" s="177">
        <v>2347</v>
      </c>
      <c r="F31" s="160">
        <v>4385</v>
      </c>
    </row>
    <row r="32" spans="1:6" ht="30.75" customHeight="1" thickBot="1">
      <c r="A32" s="47" t="s">
        <v>44</v>
      </c>
      <c r="B32" s="53">
        <v>1755</v>
      </c>
      <c r="C32" s="54">
        <v>1663</v>
      </c>
      <c r="D32" s="53">
        <v>104</v>
      </c>
      <c r="E32" s="178">
        <v>297</v>
      </c>
      <c r="F32" s="164">
        <v>100</v>
      </c>
    </row>
    <row r="33" spans="1:6" ht="18.75" customHeight="1">
      <c r="A33" s="252" t="s">
        <v>171</v>
      </c>
      <c r="B33" s="252"/>
      <c r="C33" s="252"/>
      <c r="D33" s="252"/>
      <c r="E33" s="27"/>
      <c r="F33" s="28" t="s">
        <v>37</v>
      </c>
    </row>
    <row r="34" spans="1:6" ht="14.25">
      <c r="A34" s="55"/>
      <c r="B34" s="29"/>
      <c r="C34" s="29"/>
      <c r="D34" s="29"/>
      <c r="E34" s="29"/>
      <c r="F34" s="29"/>
    </row>
  </sheetData>
  <sheetProtection/>
  <mergeCells count="1">
    <mergeCell ref="A33:D33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portrait" paperSize="9" scale="87" r:id="rId1"/>
  <headerFooter scaleWithDoc="0" alignWithMargins="0">
    <oddHeader>&amp;L教育・職業－７５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T26"/>
  <sheetViews>
    <sheetView view="pageBreakPreview" zoomScaleSheetLayoutView="100" zoomScalePageLayoutView="0" workbookViewId="0" topLeftCell="A13">
      <selection activeCell="R10" sqref="R10"/>
    </sheetView>
  </sheetViews>
  <sheetFormatPr defaultColWidth="9.00390625" defaultRowHeight="13.5"/>
  <cols>
    <col min="1" max="1" width="13.00390625" style="92" customWidth="1"/>
    <col min="2" max="2" width="10.00390625" style="92" customWidth="1"/>
    <col min="3" max="20" width="8.75390625" style="92" customWidth="1"/>
    <col min="21" max="21" width="4.50390625" style="92" customWidth="1"/>
    <col min="22" max="16384" width="9.00390625" style="92" customWidth="1"/>
  </cols>
  <sheetData>
    <row r="1" spans="1:5" ht="24" customHeight="1">
      <c r="A1" s="254" t="s">
        <v>118</v>
      </c>
      <c r="B1" s="254"/>
      <c r="C1" s="254"/>
      <c r="D1" s="254"/>
      <c r="E1" s="254"/>
    </row>
    <row r="2" ht="11.25" customHeight="1"/>
    <row r="3" spans="1:20" ht="25.5" customHeight="1" thickBot="1">
      <c r="A3" s="111" t="s">
        <v>172</v>
      </c>
      <c r="T3" s="113" t="s">
        <v>119</v>
      </c>
    </row>
    <row r="4" spans="1:20" s="118" customFormat="1" ht="33" customHeight="1" thickBot="1">
      <c r="A4" s="128" t="s">
        <v>120</v>
      </c>
      <c r="B4" s="115" t="s">
        <v>121</v>
      </c>
      <c r="C4" s="115" t="s">
        <v>122</v>
      </c>
      <c r="D4" s="115" t="s">
        <v>123</v>
      </c>
      <c r="E4" s="115" t="s">
        <v>124</v>
      </c>
      <c r="F4" s="116" t="s">
        <v>125</v>
      </c>
      <c r="G4" s="116" t="s">
        <v>126</v>
      </c>
      <c r="H4" s="115" t="s">
        <v>127</v>
      </c>
      <c r="I4" s="115" t="s">
        <v>128</v>
      </c>
      <c r="J4" s="115" t="s">
        <v>129</v>
      </c>
      <c r="K4" s="115" t="s">
        <v>130</v>
      </c>
      <c r="L4" s="115" t="s">
        <v>131</v>
      </c>
      <c r="M4" s="116" t="s">
        <v>132</v>
      </c>
      <c r="N4" s="115" t="s">
        <v>133</v>
      </c>
      <c r="O4" s="116" t="s">
        <v>134</v>
      </c>
      <c r="P4" s="116" t="s">
        <v>135</v>
      </c>
      <c r="Q4" s="116" t="s">
        <v>136</v>
      </c>
      <c r="R4" s="115" t="s">
        <v>137</v>
      </c>
      <c r="S4" s="116" t="s">
        <v>138</v>
      </c>
      <c r="T4" s="117" t="s">
        <v>139</v>
      </c>
    </row>
    <row r="5" spans="1:20" ht="30" customHeight="1">
      <c r="A5" s="119" t="s">
        <v>140</v>
      </c>
      <c r="B5" s="120">
        <f>SUM(C5:T5)</f>
        <v>739288</v>
      </c>
      <c r="C5" s="121">
        <f>C13+C21+'[1]P79'!C4+'[1]P79'!C11+'[1]P79'!C18</f>
        <v>11971</v>
      </c>
      <c r="D5" s="121">
        <f>D13+D21+'[1]P79'!D4+'[1]P79'!D11+'[1]P79'!D18</f>
        <v>29148</v>
      </c>
      <c r="E5" s="121">
        <f>E13+E21+'[1]P79'!E4+'[1]P79'!E11+'[1]P79'!E18</f>
        <v>50749</v>
      </c>
      <c r="F5" s="121">
        <f>F13+F21+'[1]P79'!F4+'[1]P79'!F11+'[1]P79'!F18</f>
        <v>82718</v>
      </c>
      <c r="G5" s="121">
        <f>G13+G21+'[1]P79'!G4+'[1]P79'!G11+'[1]P79'!G18</f>
        <v>41879</v>
      </c>
      <c r="H5" s="121">
        <f>H13+H21+'[1]P79'!H4+'[1]P79'!H11+'[1]P79'!H18</f>
        <v>53488</v>
      </c>
      <c r="I5" s="121">
        <f>I13+I21+'[1]P79'!I4+'[1]P79'!I11+'[1]P79'!I18</f>
        <v>21318</v>
      </c>
      <c r="J5" s="121">
        <f>J13+J21+'[1]P79'!J4+'[1]P79'!J11+'[1]P79'!J18</f>
        <v>50153</v>
      </c>
      <c r="K5" s="121">
        <f>K13+K21+'[1]P79'!K4+'[1]P79'!K11+'[1]P79'!K18</f>
        <v>9902</v>
      </c>
      <c r="L5" s="121">
        <f>L13+L21+'[1]P79'!L4+'[1]P79'!L11+'[1]P79'!L18</f>
        <v>165408</v>
      </c>
      <c r="M5" s="121">
        <f>M13+M21+'[1]P79'!M4+'[1]P79'!M11+'[1]P79'!M18</f>
        <v>23577</v>
      </c>
      <c r="N5" s="121">
        <f>N13+N21+'[1]P79'!N4+'[1]P79'!N11+'[1]P79'!N18</f>
        <v>4490</v>
      </c>
      <c r="O5" s="121">
        <f>O13+O21+'[1]P79'!O4+'[1]P79'!O11+'[1]P79'!O18</f>
        <v>13246</v>
      </c>
      <c r="P5" s="121">
        <f>P13+P21+'[1]P79'!P4+'[1]P79'!P11+'[1]P79'!P18</f>
        <v>2918</v>
      </c>
      <c r="Q5" s="121">
        <f>Q13+Q21+'[1]P79'!Q4+'[1]P79'!Q11+'[1]P79'!Q18</f>
        <v>1077</v>
      </c>
      <c r="R5" s="121">
        <f>R13+R21+'[1]P79'!R4+'[1]P79'!R11+'[1]P79'!R18</f>
        <v>156686</v>
      </c>
      <c r="S5" s="121">
        <f>S13+S21+'[1]P79'!S4+'[1]P79'!S11+'[1]P79'!S18</f>
        <v>20182</v>
      </c>
      <c r="T5" s="122">
        <f>T13+T21+'[1]P79'!T4+'[1]P79'!T11+'[1]P79'!T18</f>
        <v>378</v>
      </c>
    </row>
    <row r="6" spans="1:20" ht="30" customHeight="1">
      <c r="A6" s="119" t="s">
        <v>141</v>
      </c>
      <c r="B6" s="120">
        <f>SUM(C6:T6)</f>
        <v>757507</v>
      </c>
      <c r="C6" s="121">
        <f>C14+C22+'[1]P79'!C5+'[1]P79'!C12+'[1]P79'!C19</f>
        <v>12360</v>
      </c>
      <c r="D6" s="121">
        <f>D14+D22+'[1]P79'!D5+'[1]P79'!D12+'[1]P79'!D19</f>
        <v>29800</v>
      </c>
      <c r="E6" s="121">
        <f>E14+E22+'[1]P79'!E5+'[1]P79'!E12+'[1]P79'!E19</f>
        <v>52364</v>
      </c>
      <c r="F6" s="121">
        <f>F14+F22+'[1]P79'!F5+'[1]P79'!F12+'[1]P79'!F19</f>
        <v>84543</v>
      </c>
      <c r="G6" s="121">
        <f>G14+G22+'[1]P79'!G5+'[1]P79'!G12+'[1]P79'!G19</f>
        <v>42743</v>
      </c>
      <c r="H6" s="121">
        <f>H14+H22+'[1]P79'!H5+'[1]P79'!H12+'[1]P79'!H19</f>
        <v>55286</v>
      </c>
      <c r="I6" s="121">
        <f>I14+I22+'[1]P79'!I5+'[1]P79'!I12+'[1]P79'!I19</f>
        <v>21792</v>
      </c>
      <c r="J6" s="121">
        <f>J14+J22+'[1]P79'!J5+'[1]P79'!J12+'[1]P79'!J19</f>
        <v>51940</v>
      </c>
      <c r="K6" s="121">
        <f>K14+K22+'[1]P79'!K5+'[1]P79'!K12+'[1]P79'!K19</f>
        <v>10105</v>
      </c>
      <c r="L6" s="121">
        <f>L14+L22+'[1]P79'!L5+'[1]P79'!L12+'[1]P79'!L19</f>
        <v>168099</v>
      </c>
      <c r="M6" s="121">
        <f>M14+M22+'[1]P79'!M5+'[1]P79'!M12+'[1]P79'!M19</f>
        <v>24123</v>
      </c>
      <c r="N6" s="121">
        <f>N14+N22+'[1]P79'!N5+'[1]P79'!N12+'[1]P79'!N19</f>
        <v>4553</v>
      </c>
      <c r="O6" s="121">
        <f>O14+O22+'[1]P79'!O5+'[1]P79'!O12+'[1]P79'!O19</f>
        <v>13577</v>
      </c>
      <c r="P6" s="121">
        <f>P14+P22+'[1]P79'!P5+'[1]P79'!P12+'[1]P79'!P19</f>
        <v>2982</v>
      </c>
      <c r="Q6" s="121">
        <f>Q14+Q22+'[1]P79'!Q5+'[1]P79'!Q12+'[1]P79'!Q19</f>
        <v>1149</v>
      </c>
      <c r="R6" s="121">
        <f>R14+R22+'[1]P79'!R5+'[1]P79'!R12+'[1]P79'!R19</f>
        <v>161233</v>
      </c>
      <c r="S6" s="121">
        <f>S14+S22+'[1]P79'!S5+'[1]P79'!S12+'[1]P79'!S19</f>
        <v>20326</v>
      </c>
      <c r="T6" s="122">
        <f>T14+T22+'[1]P79'!T5+'[1]P79'!T12+'[1]P79'!T19</f>
        <v>532</v>
      </c>
    </row>
    <row r="7" spans="1:20" ht="30" customHeight="1">
      <c r="A7" s="123" t="s">
        <v>142</v>
      </c>
      <c r="B7" s="120">
        <f>SUM(C7:T7)</f>
        <v>774324</v>
      </c>
      <c r="C7" s="124">
        <f>C15+C23+'[1]P79'!C6+'[1]P79'!C13+'[1]P79'!C20</f>
        <v>12966</v>
      </c>
      <c r="D7" s="124">
        <f>D15+D23+'[1]P79'!D6+'[1]P79'!D13+'[1]P79'!D20</f>
        <v>30180</v>
      </c>
      <c r="E7" s="124">
        <f>E15+E23+'[1]P79'!E6+'[1]P79'!E13+'[1]P79'!E20</f>
        <v>53128</v>
      </c>
      <c r="F7" s="124">
        <f>F15+F23+'[1]P79'!F6+'[1]P79'!F13+'[1]P79'!F20</f>
        <v>86015</v>
      </c>
      <c r="G7" s="124">
        <f>G15+G23+'[1]P79'!G6+'[1]P79'!G13+'[1]P79'!G20</f>
        <v>44080</v>
      </c>
      <c r="H7" s="124">
        <f>H15+H23+'[1]P79'!H6+'[1]P79'!H13+'[1]P79'!H20</f>
        <v>56980</v>
      </c>
      <c r="I7" s="124">
        <f>I15+I23+'[1]P79'!I6+'[1]P79'!I13+'[1]P79'!I20</f>
        <v>22297</v>
      </c>
      <c r="J7" s="124">
        <f>J15+J23+'[1]P79'!J6+'[1]P79'!J13+'[1]P79'!J20</f>
        <v>53060</v>
      </c>
      <c r="K7" s="124">
        <f>K15+K23+'[1]P79'!K6+'[1]P79'!K13+'[1]P79'!K20</f>
        <v>10214</v>
      </c>
      <c r="L7" s="124">
        <f>L15+L23+'[1]P79'!L6+'[1]P79'!L13+'[1]P79'!L20</f>
        <v>170895</v>
      </c>
      <c r="M7" s="124">
        <f>M15+M23+'[1]P79'!M6+'[1]P79'!M13+'[1]P79'!M20</f>
        <v>24469</v>
      </c>
      <c r="N7" s="124">
        <f>N15+N23+'[1]P79'!N6+'[1]P79'!N13+'[1]P79'!N20</f>
        <v>4611</v>
      </c>
      <c r="O7" s="124">
        <f>O15+O23+'[1]P79'!O6+'[1]P79'!O13+'[1]P79'!O20</f>
        <v>14078</v>
      </c>
      <c r="P7" s="124">
        <f>P15+P23+'[1]P79'!P6+'[1]P79'!P13+'[1]P79'!P20</f>
        <v>3044</v>
      </c>
      <c r="Q7" s="124">
        <f>Q15+Q23+'[1]P79'!Q6+'[1]P79'!Q13+'[1]P79'!Q20</f>
        <v>1218</v>
      </c>
      <c r="R7" s="124">
        <f>R15+R23+'[1]P79'!R6+'[1]P79'!R13+'[1]P79'!R20</f>
        <v>166007</v>
      </c>
      <c r="S7" s="124">
        <f>S15+S23+'[1]P79'!S6+'[1]P79'!S13+'[1]P79'!S20</f>
        <v>20702</v>
      </c>
      <c r="T7" s="125">
        <f>T15+T23+'[1]P79'!T6+'[1]P79'!T13+'[1]P79'!T20</f>
        <v>380</v>
      </c>
    </row>
    <row r="8" spans="1:20" ht="30" customHeight="1">
      <c r="A8" s="119" t="s">
        <v>143</v>
      </c>
      <c r="B8" s="182">
        <f>SUM(C8:T8)</f>
        <v>785476</v>
      </c>
      <c r="C8" s="183">
        <f>C16+C24+'[1]P79'!C7+'[1]P79'!C14+'[1]P79'!C21</f>
        <v>13349</v>
      </c>
      <c r="D8" s="183">
        <f>D16+D24+'[1]P79'!D7+'[1]P79'!D14+'[1]P79'!D21</f>
        <v>30446</v>
      </c>
      <c r="E8" s="183">
        <f>E16+E24+'[1]P79'!E7+'[1]P79'!E14+'[1]P79'!E21</f>
        <v>53907</v>
      </c>
      <c r="F8" s="183">
        <f>F16+F24+'[1]P79'!F7+'[1]P79'!F14+'[1]P79'!F21</f>
        <v>85914</v>
      </c>
      <c r="G8" s="183">
        <f>G16+G24+'[1]P79'!G7+'[1]P79'!G14+'[1]P79'!G21</f>
        <v>44770</v>
      </c>
      <c r="H8" s="183">
        <f>H16+H24+'[1]P79'!H7+'[1]P79'!H14+'[1]P79'!H21</f>
        <v>57160</v>
      </c>
      <c r="I8" s="183">
        <f>I16+I24+'[1]P79'!I7+'[1]P79'!I14+'[1]P79'!I21</f>
        <v>22672</v>
      </c>
      <c r="J8" s="183">
        <f>J16+J24+'[1]P79'!J7+'[1]P79'!J14+'[1]P79'!J21</f>
        <v>53927</v>
      </c>
      <c r="K8" s="183">
        <f>K16+K24+'[1]P79'!K7+'[1]P79'!K14+'[1]P79'!K21</f>
        <v>10323</v>
      </c>
      <c r="L8" s="183">
        <f>L16+L24+'[1]P79'!L7+'[1]P79'!L14+'[1]P79'!L21</f>
        <v>173800</v>
      </c>
      <c r="M8" s="183">
        <f>M16+M24+'[1]P79'!M7+'[1]P79'!M14+'[1]P79'!M21</f>
        <v>24889</v>
      </c>
      <c r="N8" s="183">
        <f>N16+N24+'[1]P79'!N7+'[1]P79'!N14+'[1]P79'!N21</f>
        <v>4634</v>
      </c>
      <c r="O8" s="183">
        <f>O16+O24+'[1]P79'!O7+'[1]P79'!O14+'[1]P79'!O21</f>
        <v>14235</v>
      </c>
      <c r="P8" s="183">
        <f>P16+P24+'[1]P79'!P7+'[1]P79'!P14+'[1]P79'!P21</f>
        <v>3068</v>
      </c>
      <c r="Q8" s="183">
        <f>Q16+Q24+'[1]P79'!Q7+'[1]P79'!Q14+'[1]P79'!Q21</f>
        <v>1352</v>
      </c>
      <c r="R8" s="183">
        <f>R16+R24+'[1]P79'!R7+'[1]P79'!R14+'[1]P79'!R21</f>
        <v>169865</v>
      </c>
      <c r="S8" s="183">
        <f>S16+S24+'[1]P79'!S7+'[1]P79'!S14+'[1]P79'!S21</f>
        <v>20789</v>
      </c>
      <c r="T8" s="184">
        <f>T16+T24+'[1]P79'!T7+'[1]P79'!T14+'[1]P79'!T21</f>
        <v>376</v>
      </c>
    </row>
    <row r="9" spans="1:20" ht="30" customHeight="1" thickBot="1">
      <c r="A9" s="126" t="s">
        <v>144</v>
      </c>
      <c r="B9" s="185">
        <f>SUM(C9:T9)</f>
        <v>789267</v>
      </c>
      <c r="C9" s="186">
        <f>C17+C25+'[1]P79'!C8+'[1]P79'!C15+'[1]P79'!C22</f>
        <v>13487</v>
      </c>
      <c r="D9" s="186">
        <f>D17+D25+'[1]P79'!D8+'[1]P79'!D15+'[1]P79'!D22</f>
        <v>30376</v>
      </c>
      <c r="E9" s="186">
        <f>E17+E25+'[1]P79'!E8+'[1]P79'!E15+'[1]P79'!E22</f>
        <v>52861</v>
      </c>
      <c r="F9" s="186">
        <f>F17+F25+'[1]P79'!F8+'[1]P79'!F15+'[1]P79'!F22</f>
        <v>84625</v>
      </c>
      <c r="G9" s="186">
        <f>G17+G25+'[1]P79'!G8+'[1]P79'!G15+'[1]P79'!G22</f>
        <v>44824</v>
      </c>
      <c r="H9" s="186">
        <f>H17+H25+'[1]P79'!H8+'[1]P79'!H15+'[1]P79'!H22</f>
        <v>57412</v>
      </c>
      <c r="I9" s="186">
        <f>I17+I25+'[1]P79'!I8+'[1]P79'!I15+'[1]P79'!I22</f>
        <v>22421</v>
      </c>
      <c r="J9" s="186">
        <f>J17+J25+'[1]P79'!J8+'[1]P79'!J15+'[1]P79'!J22</f>
        <v>54308</v>
      </c>
      <c r="K9" s="186">
        <f>K17+K25+'[1]P79'!K8+'[1]P79'!K15+'[1]P79'!K22</f>
        <v>10222</v>
      </c>
      <c r="L9" s="186">
        <f>L17+L25+'[1]P79'!L8+'[1]P79'!L15+'[1]P79'!L22</f>
        <v>176133</v>
      </c>
      <c r="M9" s="186">
        <f>M17+M25+'[1]P79'!M8+'[1]P79'!M15+'[1]P79'!M22</f>
        <v>25496</v>
      </c>
      <c r="N9" s="186">
        <f>N17+N25+'[1]P79'!N8+'[1]P79'!N15+'[1]P79'!N22</f>
        <v>4739</v>
      </c>
      <c r="O9" s="186">
        <f>O17+O25+'[1]P79'!O8+'[1]P79'!O15+'[1]P79'!O22</f>
        <v>14315</v>
      </c>
      <c r="P9" s="186">
        <f>P17+P25+'[1]P79'!P8+'[1]P79'!P15+'[1]P79'!P22</f>
        <v>3114</v>
      </c>
      <c r="Q9" s="186">
        <f>Q17+Q25+'[1]P79'!Q8+'[1]P79'!Q15+'[1]P79'!Q22</f>
        <v>1423</v>
      </c>
      <c r="R9" s="186">
        <f>R17+R25+'[1]P79'!R8+'[1]P79'!R15+'[1]P79'!R22</f>
        <v>172320</v>
      </c>
      <c r="S9" s="186">
        <f>S17+S25+'[1]P79'!S8+'[1]P79'!S15+'[1]P79'!S22</f>
        <v>20829</v>
      </c>
      <c r="T9" s="187">
        <f>T17+T25+'[1]P79'!T8+'[1]P79'!T15+'[1]P79'!T22</f>
        <v>362</v>
      </c>
    </row>
    <row r="10" spans="1:20" ht="26.25" customHeight="1">
      <c r="A10" s="129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88" t="s">
        <v>119</v>
      </c>
    </row>
    <row r="11" spans="1:20" ht="13.5" customHeight="1" thickBot="1">
      <c r="A11" s="129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88"/>
    </row>
    <row r="12" spans="1:20" s="118" customFormat="1" ht="33" customHeight="1" thickBot="1">
      <c r="A12" s="128" t="s">
        <v>145</v>
      </c>
      <c r="B12" s="189" t="s">
        <v>121</v>
      </c>
      <c r="C12" s="189" t="s">
        <v>122</v>
      </c>
      <c r="D12" s="189" t="s">
        <v>123</v>
      </c>
      <c r="E12" s="189" t="s">
        <v>124</v>
      </c>
      <c r="F12" s="190" t="s">
        <v>125</v>
      </c>
      <c r="G12" s="190" t="s">
        <v>126</v>
      </c>
      <c r="H12" s="189" t="s">
        <v>127</v>
      </c>
      <c r="I12" s="189" t="s">
        <v>128</v>
      </c>
      <c r="J12" s="189" t="s">
        <v>129</v>
      </c>
      <c r="K12" s="189" t="s">
        <v>130</v>
      </c>
      <c r="L12" s="189" t="s">
        <v>131</v>
      </c>
      <c r="M12" s="190" t="s">
        <v>132</v>
      </c>
      <c r="N12" s="189" t="s">
        <v>133</v>
      </c>
      <c r="O12" s="190" t="s">
        <v>134</v>
      </c>
      <c r="P12" s="190" t="s">
        <v>135</v>
      </c>
      <c r="Q12" s="190" t="s">
        <v>136</v>
      </c>
      <c r="R12" s="189" t="s">
        <v>137</v>
      </c>
      <c r="S12" s="190" t="s">
        <v>138</v>
      </c>
      <c r="T12" s="191" t="s">
        <v>139</v>
      </c>
    </row>
    <row r="13" spans="1:20" ht="30" customHeight="1">
      <c r="A13" s="119" t="s">
        <v>140</v>
      </c>
      <c r="B13" s="182">
        <f>SUM(C13:T13)</f>
        <v>531594</v>
      </c>
      <c r="C13" s="183">
        <v>8813</v>
      </c>
      <c r="D13" s="183">
        <v>22841</v>
      </c>
      <c r="E13" s="183">
        <v>39552</v>
      </c>
      <c r="F13" s="183">
        <v>65118</v>
      </c>
      <c r="G13" s="183">
        <v>32229</v>
      </c>
      <c r="H13" s="183">
        <v>38697</v>
      </c>
      <c r="I13" s="183">
        <v>16306</v>
      </c>
      <c r="J13" s="183">
        <v>38206</v>
      </c>
      <c r="K13" s="183">
        <v>7670</v>
      </c>
      <c r="L13" s="183">
        <v>105786</v>
      </c>
      <c r="M13" s="183">
        <v>18578</v>
      </c>
      <c r="N13" s="183">
        <v>4418</v>
      </c>
      <c r="O13" s="183">
        <v>10763</v>
      </c>
      <c r="P13" s="183">
        <v>2574</v>
      </c>
      <c r="Q13" s="183">
        <v>989</v>
      </c>
      <c r="R13" s="183">
        <v>105201</v>
      </c>
      <c r="S13" s="183">
        <v>13621</v>
      </c>
      <c r="T13" s="184">
        <v>232</v>
      </c>
    </row>
    <row r="14" spans="1:20" ht="30" customHeight="1">
      <c r="A14" s="119" t="s">
        <v>141</v>
      </c>
      <c r="B14" s="182">
        <f>SUM(C14:T14)</f>
        <v>546869</v>
      </c>
      <c r="C14" s="183">
        <v>9140</v>
      </c>
      <c r="D14" s="183">
        <v>23265</v>
      </c>
      <c r="E14" s="183">
        <v>40680</v>
      </c>
      <c r="F14" s="183">
        <v>66677</v>
      </c>
      <c r="G14" s="183">
        <v>33245</v>
      </c>
      <c r="H14" s="183">
        <v>40019</v>
      </c>
      <c r="I14" s="183">
        <v>16754</v>
      </c>
      <c r="J14" s="183">
        <v>39611</v>
      </c>
      <c r="K14" s="183">
        <v>7848</v>
      </c>
      <c r="L14" s="183">
        <v>108942</v>
      </c>
      <c r="M14" s="183">
        <v>18941</v>
      </c>
      <c r="N14" s="183">
        <v>4481</v>
      </c>
      <c r="O14" s="183">
        <v>11033</v>
      </c>
      <c r="P14" s="183">
        <v>2638</v>
      </c>
      <c r="Q14" s="183">
        <v>1061</v>
      </c>
      <c r="R14" s="183">
        <v>108567</v>
      </c>
      <c r="S14" s="183">
        <v>13733</v>
      </c>
      <c r="T14" s="184">
        <v>234</v>
      </c>
    </row>
    <row r="15" spans="1:20" ht="30" customHeight="1">
      <c r="A15" s="119" t="s">
        <v>142</v>
      </c>
      <c r="B15" s="182">
        <f>SUM(C15:T15)</f>
        <v>559538</v>
      </c>
      <c r="C15" s="183">
        <v>9690</v>
      </c>
      <c r="D15" s="183">
        <v>23547</v>
      </c>
      <c r="E15" s="183">
        <v>41420</v>
      </c>
      <c r="F15" s="183">
        <v>68065</v>
      </c>
      <c r="G15" s="183">
        <v>34182</v>
      </c>
      <c r="H15" s="183">
        <v>41070</v>
      </c>
      <c r="I15" s="183">
        <v>17124</v>
      </c>
      <c r="J15" s="183">
        <v>40651</v>
      </c>
      <c r="K15" s="183">
        <v>7985</v>
      </c>
      <c r="L15" s="183">
        <v>110904</v>
      </c>
      <c r="M15" s="183">
        <v>19249</v>
      </c>
      <c r="N15" s="183">
        <v>4535</v>
      </c>
      <c r="O15" s="183">
        <v>11579</v>
      </c>
      <c r="P15" s="183">
        <v>2698</v>
      </c>
      <c r="Q15" s="183">
        <v>1130</v>
      </c>
      <c r="R15" s="183">
        <v>111758</v>
      </c>
      <c r="S15" s="183">
        <v>13719</v>
      </c>
      <c r="T15" s="184">
        <v>232</v>
      </c>
    </row>
    <row r="16" spans="1:20" ht="30" customHeight="1">
      <c r="A16" s="119" t="s">
        <v>143</v>
      </c>
      <c r="B16" s="182">
        <f>SUM(C16:T16)</f>
        <v>569947</v>
      </c>
      <c r="C16" s="183">
        <v>9937</v>
      </c>
      <c r="D16" s="183">
        <v>23645</v>
      </c>
      <c r="E16" s="183">
        <v>42013</v>
      </c>
      <c r="F16" s="183">
        <v>69097</v>
      </c>
      <c r="G16" s="183">
        <v>34868</v>
      </c>
      <c r="H16" s="183">
        <v>41936</v>
      </c>
      <c r="I16" s="183">
        <v>17323</v>
      </c>
      <c r="J16" s="183">
        <v>41351</v>
      </c>
      <c r="K16" s="183">
        <v>8070</v>
      </c>
      <c r="L16" s="183">
        <v>112928</v>
      </c>
      <c r="M16" s="183">
        <v>19522</v>
      </c>
      <c r="N16" s="183">
        <v>4556</v>
      </c>
      <c r="O16" s="183">
        <v>11696</v>
      </c>
      <c r="P16" s="183">
        <v>2722</v>
      </c>
      <c r="Q16" s="183">
        <v>1149</v>
      </c>
      <c r="R16" s="183">
        <v>115017</v>
      </c>
      <c r="S16" s="183">
        <v>13894</v>
      </c>
      <c r="T16" s="184">
        <v>223</v>
      </c>
    </row>
    <row r="17" spans="1:20" ht="30" customHeight="1" thickBot="1">
      <c r="A17" s="127" t="s">
        <v>144</v>
      </c>
      <c r="B17" s="192">
        <f>SUM(C17:T17)</f>
        <v>576534</v>
      </c>
      <c r="C17" s="193">
        <v>10083</v>
      </c>
      <c r="D17" s="193">
        <v>23615</v>
      </c>
      <c r="E17" s="193">
        <v>40866</v>
      </c>
      <c r="F17" s="193">
        <v>68795</v>
      </c>
      <c r="G17" s="193">
        <v>35286</v>
      </c>
      <c r="H17" s="193">
        <v>42281</v>
      </c>
      <c r="I17" s="193">
        <v>17225</v>
      </c>
      <c r="J17" s="193">
        <v>41755</v>
      </c>
      <c r="K17" s="193">
        <v>7986</v>
      </c>
      <c r="L17" s="193">
        <v>115779</v>
      </c>
      <c r="M17" s="193">
        <v>19997</v>
      </c>
      <c r="N17" s="193">
        <v>4660</v>
      </c>
      <c r="O17" s="193">
        <v>11778</v>
      </c>
      <c r="P17" s="193">
        <v>2768</v>
      </c>
      <c r="Q17" s="193">
        <v>1185</v>
      </c>
      <c r="R17" s="193">
        <v>118336</v>
      </c>
      <c r="S17" s="193">
        <v>13920</v>
      </c>
      <c r="T17" s="194">
        <v>219</v>
      </c>
    </row>
    <row r="18" spans="1:20" ht="26.25" customHeight="1">
      <c r="A18" s="129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88" t="s">
        <v>119</v>
      </c>
    </row>
    <row r="19" spans="1:20" ht="11.25" customHeight="1" thickBot="1">
      <c r="A19" s="12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88"/>
    </row>
    <row r="20" spans="1:20" s="118" customFormat="1" ht="33" customHeight="1" thickBot="1">
      <c r="A20" s="128" t="s">
        <v>146</v>
      </c>
      <c r="B20" s="189" t="s">
        <v>121</v>
      </c>
      <c r="C20" s="189" t="s">
        <v>122</v>
      </c>
      <c r="D20" s="189" t="s">
        <v>123</v>
      </c>
      <c r="E20" s="189" t="s">
        <v>124</v>
      </c>
      <c r="F20" s="190" t="s">
        <v>125</v>
      </c>
      <c r="G20" s="190" t="s">
        <v>126</v>
      </c>
      <c r="H20" s="189" t="s">
        <v>127</v>
      </c>
      <c r="I20" s="189" t="s">
        <v>128</v>
      </c>
      <c r="J20" s="189" t="s">
        <v>129</v>
      </c>
      <c r="K20" s="189" t="s">
        <v>130</v>
      </c>
      <c r="L20" s="189" t="s">
        <v>131</v>
      </c>
      <c r="M20" s="190" t="s">
        <v>132</v>
      </c>
      <c r="N20" s="189" t="s">
        <v>133</v>
      </c>
      <c r="O20" s="190" t="s">
        <v>134</v>
      </c>
      <c r="P20" s="190" t="s">
        <v>135</v>
      </c>
      <c r="Q20" s="190" t="s">
        <v>136</v>
      </c>
      <c r="R20" s="189" t="s">
        <v>137</v>
      </c>
      <c r="S20" s="190" t="s">
        <v>138</v>
      </c>
      <c r="T20" s="191" t="s">
        <v>139</v>
      </c>
    </row>
    <row r="21" spans="1:20" ht="30" customHeight="1">
      <c r="A21" s="119" t="s">
        <v>140</v>
      </c>
      <c r="B21" s="182">
        <f>SUM(C21:T21)</f>
        <v>67460</v>
      </c>
      <c r="C21" s="183">
        <v>1375</v>
      </c>
      <c r="D21" s="183">
        <v>1843</v>
      </c>
      <c r="E21" s="183">
        <v>3486</v>
      </c>
      <c r="F21" s="183">
        <v>4583</v>
      </c>
      <c r="G21" s="183">
        <v>2666</v>
      </c>
      <c r="H21" s="183">
        <v>4290</v>
      </c>
      <c r="I21" s="183">
        <v>1502</v>
      </c>
      <c r="J21" s="183">
        <v>3485</v>
      </c>
      <c r="K21" s="183">
        <v>769</v>
      </c>
      <c r="L21" s="183">
        <v>18317</v>
      </c>
      <c r="M21" s="183">
        <v>2142</v>
      </c>
      <c r="N21" s="183">
        <v>30</v>
      </c>
      <c r="O21" s="183">
        <v>1195</v>
      </c>
      <c r="P21" s="183">
        <v>116</v>
      </c>
      <c r="Q21" s="183">
        <v>13</v>
      </c>
      <c r="R21" s="183">
        <v>17724</v>
      </c>
      <c r="S21" s="183">
        <v>3870</v>
      </c>
      <c r="T21" s="184">
        <v>54</v>
      </c>
    </row>
    <row r="22" spans="1:20" ht="30" customHeight="1">
      <c r="A22" s="119" t="s">
        <v>141</v>
      </c>
      <c r="B22" s="182">
        <f>SUM(C22:T22)</f>
        <v>68720</v>
      </c>
      <c r="C22" s="183">
        <v>1408</v>
      </c>
      <c r="D22" s="183">
        <v>2006</v>
      </c>
      <c r="E22" s="183">
        <v>3862</v>
      </c>
      <c r="F22" s="183">
        <v>4957</v>
      </c>
      <c r="G22" s="183">
        <v>2554</v>
      </c>
      <c r="H22" s="183">
        <v>4731</v>
      </c>
      <c r="I22" s="183">
        <v>1526</v>
      </c>
      <c r="J22" s="183">
        <v>3785</v>
      </c>
      <c r="K22" s="183">
        <v>801</v>
      </c>
      <c r="L22" s="183">
        <v>17134</v>
      </c>
      <c r="M22" s="183">
        <v>2365</v>
      </c>
      <c r="N22" s="183">
        <v>30</v>
      </c>
      <c r="O22" s="183">
        <v>1259</v>
      </c>
      <c r="P22" s="183">
        <v>116</v>
      </c>
      <c r="Q22" s="183">
        <v>13</v>
      </c>
      <c r="R22" s="183">
        <v>18207</v>
      </c>
      <c r="S22" s="183">
        <v>3877</v>
      </c>
      <c r="T22" s="184">
        <v>89</v>
      </c>
    </row>
    <row r="23" spans="1:20" ht="30" customHeight="1">
      <c r="A23" s="119" t="s">
        <v>142</v>
      </c>
      <c r="B23" s="182">
        <f>SUM(C23:T23)</f>
        <v>67860</v>
      </c>
      <c r="C23" s="183">
        <v>1371</v>
      </c>
      <c r="D23" s="183">
        <v>1937</v>
      </c>
      <c r="E23" s="183">
        <v>3658</v>
      </c>
      <c r="F23" s="183">
        <v>4753</v>
      </c>
      <c r="G23" s="183">
        <v>2534</v>
      </c>
      <c r="H23" s="183">
        <v>4631</v>
      </c>
      <c r="I23" s="183">
        <v>1486</v>
      </c>
      <c r="J23" s="183">
        <v>3675</v>
      </c>
      <c r="K23" s="183">
        <v>763</v>
      </c>
      <c r="L23" s="183">
        <v>16772</v>
      </c>
      <c r="M23" s="183">
        <v>2320</v>
      </c>
      <c r="N23" s="183">
        <v>31</v>
      </c>
      <c r="O23" s="183">
        <v>1206</v>
      </c>
      <c r="P23" s="183">
        <v>117</v>
      </c>
      <c r="Q23" s="183">
        <v>13</v>
      </c>
      <c r="R23" s="183">
        <v>18645</v>
      </c>
      <c r="S23" s="183">
        <v>3894</v>
      </c>
      <c r="T23" s="184">
        <v>54</v>
      </c>
    </row>
    <row r="24" spans="1:20" ht="30" customHeight="1">
      <c r="A24" s="119" t="s">
        <v>143</v>
      </c>
      <c r="B24" s="182">
        <f>SUM(C24:T24)</f>
        <v>68300</v>
      </c>
      <c r="C24" s="183">
        <v>1435</v>
      </c>
      <c r="D24" s="183">
        <v>1991</v>
      </c>
      <c r="E24" s="183">
        <v>3629</v>
      </c>
      <c r="F24" s="183">
        <v>4675</v>
      </c>
      <c r="G24" s="183">
        <v>2581</v>
      </c>
      <c r="H24" s="183">
        <v>4469</v>
      </c>
      <c r="I24" s="183">
        <v>1544</v>
      </c>
      <c r="J24" s="183">
        <v>3653</v>
      </c>
      <c r="K24" s="183">
        <v>756</v>
      </c>
      <c r="L24" s="183">
        <v>16893</v>
      </c>
      <c r="M24" s="183">
        <v>2436</v>
      </c>
      <c r="N24" s="183">
        <v>33</v>
      </c>
      <c r="O24" s="183">
        <v>1227</v>
      </c>
      <c r="P24" s="183">
        <v>117</v>
      </c>
      <c r="Q24" s="183">
        <v>13</v>
      </c>
      <c r="R24" s="183">
        <v>19042</v>
      </c>
      <c r="S24" s="183">
        <v>3752</v>
      </c>
      <c r="T24" s="184">
        <v>54</v>
      </c>
    </row>
    <row r="25" spans="1:20" ht="30" customHeight="1" thickBot="1">
      <c r="A25" s="127" t="s">
        <v>144</v>
      </c>
      <c r="B25" s="192">
        <f>SUM(C25:T25)</f>
        <v>65642</v>
      </c>
      <c r="C25" s="193">
        <v>1452</v>
      </c>
      <c r="D25" s="193">
        <v>1863</v>
      </c>
      <c r="E25" s="193">
        <v>3673</v>
      </c>
      <c r="F25" s="193">
        <v>4010</v>
      </c>
      <c r="G25" s="193">
        <v>2425</v>
      </c>
      <c r="H25" s="193">
        <v>4292</v>
      </c>
      <c r="I25" s="193">
        <v>1535</v>
      </c>
      <c r="J25" s="193">
        <v>3706</v>
      </c>
      <c r="K25" s="193">
        <v>744</v>
      </c>
      <c r="L25" s="193">
        <v>15778</v>
      </c>
      <c r="M25" s="193">
        <v>2572</v>
      </c>
      <c r="N25" s="193">
        <v>33</v>
      </c>
      <c r="O25" s="193">
        <v>1234</v>
      </c>
      <c r="P25" s="193">
        <v>117</v>
      </c>
      <c r="Q25" s="193">
        <v>13</v>
      </c>
      <c r="R25" s="193">
        <v>18405</v>
      </c>
      <c r="S25" s="193">
        <v>3736</v>
      </c>
      <c r="T25" s="194">
        <v>54</v>
      </c>
    </row>
    <row r="26" spans="19:20" ht="18" customHeight="1">
      <c r="S26" s="253" t="s">
        <v>147</v>
      </c>
      <c r="T26" s="253"/>
    </row>
    <row r="27" ht="24" customHeight="1"/>
    <row r="28" s="118" customFormat="1" ht="34.5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s="118" customFormat="1" ht="34.5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s="118" customFormat="1" ht="34.5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</sheetData>
  <sheetProtection/>
  <mergeCells count="2">
    <mergeCell ref="S26:T26"/>
    <mergeCell ref="A1:E1"/>
  </mergeCells>
  <printOptions/>
  <pageMargins left="0.3937007874015748" right="0" top="0.5511811023622047" bottom="0.15748031496062992" header="0.31496062992125984" footer="0.31496062992125984"/>
  <pageSetup horizontalDpi="600" verticalDpi="600" orientation="landscape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</sheetPr>
  <dimension ref="A1:U25"/>
  <sheetViews>
    <sheetView view="pageBreakPreview" zoomScaleSheetLayoutView="100" zoomScalePageLayoutView="0" workbookViewId="0" topLeftCell="A16">
      <selection activeCell="R10" sqref="R10"/>
    </sheetView>
  </sheetViews>
  <sheetFormatPr defaultColWidth="9.00390625" defaultRowHeight="13.5"/>
  <cols>
    <col min="1" max="1" width="11.50390625" style="5" customWidth="1"/>
    <col min="2" max="2" width="9.00390625" style="5" customWidth="1"/>
    <col min="3" max="20" width="8.625" style="5" customWidth="1"/>
    <col min="21" max="21" width="4.25390625" style="5" customWidth="1"/>
    <col min="22" max="16384" width="9.00390625" style="5" customWidth="1"/>
  </cols>
  <sheetData>
    <row r="1" spans="1:21" ht="29.2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18" thickBot="1">
      <c r="A2" s="11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113" t="s">
        <v>119</v>
      </c>
      <c r="U2" s="92"/>
    </row>
    <row r="3" spans="1:21" ht="33.75" customHeight="1" thickBot="1">
      <c r="A3" s="114" t="s">
        <v>148</v>
      </c>
      <c r="B3" s="115" t="s">
        <v>121</v>
      </c>
      <c r="C3" s="115" t="s">
        <v>122</v>
      </c>
      <c r="D3" s="115" t="s">
        <v>123</v>
      </c>
      <c r="E3" s="115" t="s">
        <v>124</v>
      </c>
      <c r="F3" s="116" t="s">
        <v>125</v>
      </c>
      <c r="G3" s="116" t="s">
        <v>126</v>
      </c>
      <c r="H3" s="115" t="s">
        <v>127</v>
      </c>
      <c r="I3" s="115" t="s">
        <v>128</v>
      </c>
      <c r="J3" s="115" t="s">
        <v>129</v>
      </c>
      <c r="K3" s="115" t="s">
        <v>130</v>
      </c>
      <c r="L3" s="115" t="s">
        <v>131</v>
      </c>
      <c r="M3" s="116" t="s">
        <v>132</v>
      </c>
      <c r="N3" s="115" t="s">
        <v>133</v>
      </c>
      <c r="O3" s="116" t="s">
        <v>134</v>
      </c>
      <c r="P3" s="116" t="s">
        <v>135</v>
      </c>
      <c r="Q3" s="116" t="s">
        <v>136</v>
      </c>
      <c r="R3" s="115" t="s">
        <v>137</v>
      </c>
      <c r="S3" s="116" t="s">
        <v>138</v>
      </c>
      <c r="T3" s="117" t="s">
        <v>139</v>
      </c>
      <c r="U3" s="118"/>
    </row>
    <row r="4" spans="1:21" ht="30.75" customHeight="1">
      <c r="A4" s="140" t="s">
        <v>140</v>
      </c>
      <c r="B4" s="120">
        <f>SUM(C4:T4)</f>
        <v>74699</v>
      </c>
      <c r="C4" s="124">
        <v>1116</v>
      </c>
      <c r="D4" s="124">
        <v>2221</v>
      </c>
      <c r="E4" s="124">
        <v>4291</v>
      </c>
      <c r="F4" s="124">
        <v>7295</v>
      </c>
      <c r="G4" s="124">
        <v>3244</v>
      </c>
      <c r="H4" s="124">
        <v>4737</v>
      </c>
      <c r="I4" s="124">
        <v>1598</v>
      </c>
      <c r="J4" s="124">
        <v>5018</v>
      </c>
      <c r="K4" s="124">
        <v>738</v>
      </c>
      <c r="L4" s="124">
        <v>23089</v>
      </c>
      <c r="M4" s="124">
        <v>1620</v>
      </c>
      <c r="N4" s="124">
        <v>27</v>
      </c>
      <c r="O4" s="124">
        <v>839</v>
      </c>
      <c r="P4" s="124">
        <v>145</v>
      </c>
      <c r="Q4" s="124">
        <v>0</v>
      </c>
      <c r="R4" s="124">
        <v>15967</v>
      </c>
      <c r="S4" s="124">
        <v>2691</v>
      </c>
      <c r="T4" s="125">
        <v>63</v>
      </c>
      <c r="U4" s="92"/>
    </row>
    <row r="5" spans="1:21" ht="30.75" customHeight="1">
      <c r="A5" s="140" t="s">
        <v>141</v>
      </c>
      <c r="B5" s="120">
        <f>SUM(C5:T5)</f>
        <v>74537</v>
      </c>
      <c r="C5" s="124">
        <v>1136</v>
      </c>
      <c r="D5" s="124">
        <v>2222</v>
      </c>
      <c r="E5" s="124">
        <v>4295</v>
      </c>
      <c r="F5" s="124">
        <v>7056</v>
      </c>
      <c r="G5" s="124">
        <v>3137</v>
      </c>
      <c r="H5" s="124">
        <v>4751</v>
      </c>
      <c r="I5" s="124">
        <v>1582</v>
      </c>
      <c r="J5" s="124">
        <v>5038</v>
      </c>
      <c r="K5" s="124">
        <v>737</v>
      </c>
      <c r="L5" s="124">
        <v>23039</v>
      </c>
      <c r="M5" s="124">
        <v>1598</v>
      </c>
      <c r="N5" s="124">
        <v>27</v>
      </c>
      <c r="O5" s="124">
        <v>830</v>
      </c>
      <c r="P5" s="124">
        <v>145</v>
      </c>
      <c r="Q5" s="124">
        <v>0</v>
      </c>
      <c r="R5" s="124">
        <v>16126</v>
      </c>
      <c r="S5" s="124">
        <v>2716</v>
      </c>
      <c r="T5" s="125">
        <v>102</v>
      </c>
      <c r="U5" s="92"/>
    </row>
    <row r="6" spans="1:21" ht="30.75" customHeight="1">
      <c r="A6" s="140" t="s">
        <v>142</v>
      </c>
      <c r="B6" s="120">
        <f>SUM(C6:T6)</f>
        <v>74849</v>
      </c>
      <c r="C6" s="124">
        <v>1163</v>
      </c>
      <c r="D6" s="124">
        <v>2213</v>
      </c>
      <c r="E6" s="124">
        <v>4297</v>
      </c>
      <c r="F6" s="124">
        <v>7146</v>
      </c>
      <c r="G6" s="124">
        <v>3244</v>
      </c>
      <c r="H6" s="124">
        <v>4897</v>
      </c>
      <c r="I6" s="124">
        <v>1634</v>
      </c>
      <c r="J6" s="124">
        <v>5035</v>
      </c>
      <c r="K6" s="124">
        <v>733</v>
      </c>
      <c r="L6" s="124">
        <v>22870</v>
      </c>
      <c r="M6" s="124">
        <v>1640</v>
      </c>
      <c r="N6" s="124">
        <v>28</v>
      </c>
      <c r="O6" s="124">
        <v>840</v>
      </c>
      <c r="P6" s="124">
        <v>146</v>
      </c>
      <c r="Q6" s="124">
        <v>0</v>
      </c>
      <c r="R6" s="124">
        <v>16269</v>
      </c>
      <c r="S6" s="124">
        <v>2630</v>
      </c>
      <c r="T6" s="125">
        <v>64</v>
      </c>
      <c r="U6" s="92"/>
    </row>
    <row r="7" spans="1:21" ht="30.75" customHeight="1">
      <c r="A7" s="140" t="s">
        <v>143</v>
      </c>
      <c r="B7" s="182">
        <f>SUM(C7:T7)</f>
        <v>71706</v>
      </c>
      <c r="C7" s="183">
        <v>1155</v>
      </c>
      <c r="D7" s="183">
        <v>2238</v>
      </c>
      <c r="E7" s="183">
        <v>4340</v>
      </c>
      <c r="F7" s="183">
        <v>5969</v>
      </c>
      <c r="G7" s="183">
        <v>2990</v>
      </c>
      <c r="H7" s="183">
        <v>4041</v>
      </c>
      <c r="I7" s="183">
        <v>1670</v>
      </c>
      <c r="J7" s="183">
        <v>5124</v>
      </c>
      <c r="K7" s="183">
        <v>741</v>
      </c>
      <c r="L7" s="183">
        <v>22487</v>
      </c>
      <c r="M7" s="183">
        <v>1658</v>
      </c>
      <c r="N7" s="183">
        <v>28</v>
      </c>
      <c r="O7" s="183">
        <v>850</v>
      </c>
      <c r="P7" s="183">
        <v>146</v>
      </c>
      <c r="Q7" s="183">
        <v>0</v>
      </c>
      <c r="R7" s="183">
        <v>15553</v>
      </c>
      <c r="S7" s="183">
        <v>2647</v>
      </c>
      <c r="T7" s="184">
        <v>69</v>
      </c>
      <c r="U7" s="92"/>
    </row>
    <row r="8" spans="1:21" ht="30.75" customHeight="1" thickBot="1">
      <c r="A8" s="141" t="s">
        <v>144</v>
      </c>
      <c r="B8" s="192">
        <f>SUM(C8:T8)</f>
        <v>68285</v>
      </c>
      <c r="C8" s="193">
        <v>1107</v>
      </c>
      <c r="D8" s="193">
        <v>2213</v>
      </c>
      <c r="E8" s="193">
        <v>4213</v>
      </c>
      <c r="F8" s="193">
        <v>5528</v>
      </c>
      <c r="G8" s="193">
        <v>2641</v>
      </c>
      <c r="H8" s="193">
        <v>3830</v>
      </c>
      <c r="I8" s="193">
        <v>1442</v>
      </c>
      <c r="J8" s="193">
        <v>5003</v>
      </c>
      <c r="K8" s="193">
        <v>729</v>
      </c>
      <c r="L8" s="193">
        <v>21847</v>
      </c>
      <c r="M8" s="193">
        <v>1628</v>
      </c>
      <c r="N8" s="193">
        <v>29</v>
      </c>
      <c r="O8" s="193">
        <v>835</v>
      </c>
      <c r="P8" s="193">
        <v>146</v>
      </c>
      <c r="Q8" s="193">
        <v>0</v>
      </c>
      <c r="R8" s="193">
        <v>14377</v>
      </c>
      <c r="S8" s="193">
        <v>2658</v>
      </c>
      <c r="T8" s="194">
        <v>59</v>
      </c>
      <c r="U8" s="92"/>
    </row>
    <row r="9" spans="1:21" ht="26.25" customHeight="1">
      <c r="A9" s="112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88" t="s">
        <v>119</v>
      </c>
      <c r="U9" s="92"/>
    </row>
    <row r="10" spans="1:21" ht="11.25" customHeight="1" thickBot="1">
      <c r="A10" s="112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88"/>
      <c r="U10" s="92"/>
    </row>
    <row r="11" spans="1:21" ht="33.75" customHeight="1" thickBot="1">
      <c r="A11" s="114" t="s">
        <v>149</v>
      </c>
      <c r="B11" s="189" t="s">
        <v>121</v>
      </c>
      <c r="C11" s="189" t="s">
        <v>122</v>
      </c>
      <c r="D11" s="189" t="s">
        <v>123</v>
      </c>
      <c r="E11" s="189" t="s">
        <v>124</v>
      </c>
      <c r="F11" s="190" t="s">
        <v>125</v>
      </c>
      <c r="G11" s="190" t="s">
        <v>126</v>
      </c>
      <c r="H11" s="189" t="s">
        <v>127</v>
      </c>
      <c r="I11" s="189" t="s">
        <v>128</v>
      </c>
      <c r="J11" s="189" t="s">
        <v>129</v>
      </c>
      <c r="K11" s="189" t="s">
        <v>130</v>
      </c>
      <c r="L11" s="189" t="s">
        <v>131</v>
      </c>
      <c r="M11" s="190" t="s">
        <v>132</v>
      </c>
      <c r="N11" s="189" t="s">
        <v>133</v>
      </c>
      <c r="O11" s="190" t="s">
        <v>134</v>
      </c>
      <c r="P11" s="190" t="s">
        <v>135</v>
      </c>
      <c r="Q11" s="190" t="s">
        <v>136</v>
      </c>
      <c r="R11" s="189" t="s">
        <v>137</v>
      </c>
      <c r="S11" s="190" t="s">
        <v>138</v>
      </c>
      <c r="T11" s="191" t="s">
        <v>139</v>
      </c>
      <c r="U11" s="118"/>
    </row>
    <row r="12" spans="1:21" ht="30.75" customHeight="1">
      <c r="A12" s="140" t="s">
        <v>140</v>
      </c>
      <c r="B12" s="182">
        <f>SUM(C12:T12)</f>
        <v>31585</v>
      </c>
      <c r="C12" s="183">
        <v>288</v>
      </c>
      <c r="D12" s="183">
        <v>1238</v>
      </c>
      <c r="E12" s="183">
        <v>1649</v>
      </c>
      <c r="F12" s="183">
        <v>2798</v>
      </c>
      <c r="G12" s="183">
        <v>1854</v>
      </c>
      <c r="H12" s="183">
        <v>2892</v>
      </c>
      <c r="I12" s="183">
        <v>966</v>
      </c>
      <c r="J12" s="183">
        <v>1301</v>
      </c>
      <c r="K12" s="183">
        <v>298</v>
      </c>
      <c r="L12" s="183">
        <v>8995</v>
      </c>
      <c r="M12" s="183">
        <v>602</v>
      </c>
      <c r="N12" s="183">
        <v>2</v>
      </c>
      <c r="O12" s="183">
        <v>226</v>
      </c>
      <c r="P12" s="183">
        <v>37</v>
      </c>
      <c r="Q12" s="183">
        <v>0</v>
      </c>
      <c r="R12" s="183">
        <v>8425</v>
      </c>
      <c r="S12" s="183">
        <v>0</v>
      </c>
      <c r="T12" s="184">
        <v>14</v>
      </c>
      <c r="U12" s="92"/>
    </row>
    <row r="13" spans="1:21" ht="30.75" customHeight="1">
      <c r="A13" s="140" t="s">
        <v>141</v>
      </c>
      <c r="B13" s="182">
        <f>SUM(C13:T13)</f>
        <v>32124</v>
      </c>
      <c r="C13" s="183">
        <v>283</v>
      </c>
      <c r="D13" s="183">
        <v>1265</v>
      </c>
      <c r="E13" s="183">
        <v>1648</v>
      </c>
      <c r="F13" s="183">
        <v>2838</v>
      </c>
      <c r="G13" s="183">
        <v>1833</v>
      </c>
      <c r="H13" s="183">
        <v>3001</v>
      </c>
      <c r="I13" s="183">
        <v>982</v>
      </c>
      <c r="J13" s="183">
        <v>1322</v>
      </c>
      <c r="K13" s="183">
        <v>287</v>
      </c>
      <c r="L13" s="183">
        <v>9182</v>
      </c>
      <c r="M13" s="183">
        <v>563</v>
      </c>
      <c r="N13" s="183">
        <v>2</v>
      </c>
      <c r="O13" s="183">
        <v>233</v>
      </c>
      <c r="P13" s="183">
        <v>37</v>
      </c>
      <c r="Q13" s="183">
        <v>0</v>
      </c>
      <c r="R13" s="183">
        <v>8596</v>
      </c>
      <c r="S13" s="183">
        <v>0</v>
      </c>
      <c r="T13" s="184">
        <v>52</v>
      </c>
      <c r="U13" s="92"/>
    </row>
    <row r="14" spans="1:21" ht="30.75" customHeight="1">
      <c r="A14" s="140" t="s">
        <v>142</v>
      </c>
      <c r="B14" s="182">
        <f>SUM(C14:T14)</f>
        <v>33982</v>
      </c>
      <c r="C14" s="183">
        <v>302</v>
      </c>
      <c r="D14" s="183">
        <v>1366</v>
      </c>
      <c r="E14" s="183">
        <v>1715</v>
      </c>
      <c r="F14" s="183">
        <v>2898</v>
      </c>
      <c r="G14" s="183">
        <v>1936</v>
      </c>
      <c r="H14" s="183">
        <v>3230</v>
      </c>
      <c r="I14" s="183">
        <v>1034</v>
      </c>
      <c r="J14" s="183">
        <v>1398</v>
      </c>
      <c r="K14" s="183">
        <v>278</v>
      </c>
      <c r="L14" s="183">
        <v>9923</v>
      </c>
      <c r="M14" s="183">
        <v>587</v>
      </c>
      <c r="N14" s="183">
        <v>2</v>
      </c>
      <c r="O14" s="183">
        <v>230</v>
      </c>
      <c r="P14" s="183">
        <v>37</v>
      </c>
      <c r="Q14" s="183">
        <v>0</v>
      </c>
      <c r="R14" s="183">
        <v>9032</v>
      </c>
      <c r="S14" s="183">
        <v>0</v>
      </c>
      <c r="T14" s="184">
        <v>14</v>
      </c>
      <c r="U14" s="92"/>
    </row>
    <row r="15" spans="1:21" ht="30.75" customHeight="1">
      <c r="A15" s="140" t="s">
        <v>143</v>
      </c>
      <c r="B15" s="182">
        <f>SUM(C15:T15)</f>
        <v>35045</v>
      </c>
      <c r="C15" s="183">
        <v>330</v>
      </c>
      <c r="D15" s="183">
        <v>1401</v>
      </c>
      <c r="E15" s="183">
        <v>1740</v>
      </c>
      <c r="F15" s="183">
        <v>2888</v>
      </c>
      <c r="G15" s="183">
        <v>2021</v>
      </c>
      <c r="H15" s="183">
        <v>3327</v>
      </c>
      <c r="I15" s="183">
        <v>1064</v>
      </c>
      <c r="J15" s="183">
        <v>1427</v>
      </c>
      <c r="K15" s="183">
        <v>285</v>
      </c>
      <c r="L15" s="183">
        <v>10302</v>
      </c>
      <c r="M15" s="183">
        <v>594</v>
      </c>
      <c r="N15" s="183">
        <v>2</v>
      </c>
      <c r="O15" s="183">
        <v>239</v>
      </c>
      <c r="P15" s="183">
        <v>37</v>
      </c>
      <c r="Q15" s="183">
        <v>0</v>
      </c>
      <c r="R15" s="183">
        <v>9374</v>
      </c>
      <c r="S15" s="183">
        <v>0</v>
      </c>
      <c r="T15" s="184">
        <v>14</v>
      </c>
      <c r="U15" s="92"/>
    </row>
    <row r="16" spans="1:21" ht="30.75" customHeight="1">
      <c r="A16" s="140" t="s">
        <v>144</v>
      </c>
      <c r="B16" s="182">
        <f>SUM(C16:T16)</f>
        <v>36328</v>
      </c>
      <c r="C16" s="183">
        <v>342</v>
      </c>
      <c r="D16" s="183">
        <v>1454</v>
      </c>
      <c r="E16" s="183">
        <v>1767</v>
      </c>
      <c r="F16" s="183">
        <v>2909</v>
      </c>
      <c r="G16" s="183">
        <v>2066</v>
      </c>
      <c r="H16" s="183">
        <v>3435</v>
      </c>
      <c r="I16" s="183">
        <v>1097</v>
      </c>
      <c r="J16" s="183">
        <v>1444</v>
      </c>
      <c r="K16" s="183">
        <v>286</v>
      </c>
      <c r="L16" s="183">
        <v>10826</v>
      </c>
      <c r="M16" s="183">
        <v>603</v>
      </c>
      <c r="N16" s="183">
        <v>2</v>
      </c>
      <c r="O16" s="183">
        <v>244</v>
      </c>
      <c r="P16" s="183">
        <v>37</v>
      </c>
      <c r="Q16" s="183">
        <v>0</v>
      </c>
      <c r="R16" s="183">
        <v>9802</v>
      </c>
      <c r="S16" s="183">
        <v>0</v>
      </c>
      <c r="T16" s="184">
        <v>14</v>
      </c>
      <c r="U16" s="92"/>
    </row>
    <row r="17" spans="1:21" ht="26.25" customHeight="1">
      <c r="A17" s="112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88" t="s">
        <v>119</v>
      </c>
      <c r="U17" s="92"/>
    </row>
    <row r="18" spans="1:21" ht="11.25" customHeight="1" thickBot="1">
      <c r="A18" s="112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88"/>
      <c r="U18" s="92"/>
    </row>
    <row r="19" spans="1:21" ht="33.75" customHeight="1" thickBot="1">
      <c r="A19" s="114" t="s">
        <v>150</v>
      </c>
      <c r="B19" s="189" t="s">
        <v>121</v>
      </c>
      <c r="C19" s="189" t="s">
        <v>122</v>
      </c>
      <c r="D19" s="189" t="s">
        <v>123</v>
      </c>
      <c r="E19" s="189" t="s">
        <v>124</v>
      </c>
      <c r="F19" s="190" t="s">
        <v>125</v>
      </c>
      <c r="G19" s="190" t="s">
        <v>126</v>
      </c>
      <c r="H19" s="189" t="s">
        <v>127</v>
      </c>
      <c r="I19" s="189" t="s">
        <v>128</v>
      </c>
      <c r="J19" s="189" t="s">
        <v>129</v>
      </c>
      <c r="K19" s="189" t="s">
        <v>130</v>
      </c>
      <c r="L19" s="189" t="s">
        <v>131</v>
      </c>
      <c r="M19" s="190" t="s">
        <v>132</v>
      </c>
      <c r="N19" s="189" t="s">
        <v>133</v>
      </c>
      <c r="O19" s="190" t="s">
        <v>134</v>
      </c>
      <c r="P19" s="190" t="s">
        <v>135</v>
      </c>
      <c r="Q19" s="190" t="s">
        <v>136</v>
      </c>
      <c r="R19" s="189" t="s">
        <v>137</v>
      </c>
      <c r="S19" s="190" t="s">
        <v>138</v>
      </c>
      <c r="T19" s="191" t="s">
        <v>139</v>
      </c>
      <c r="U19" s="118"/>
    </row>
    <row r="20" spans="1:21" ht="30.75" customHeight="1">
      <c r="A20" s="140" t="s">
        <v>140</v>
      </c>
      <c r="B20" s="182">
        <f>SUM(C20:T20)</f>
        <v>33950</v>
      </c>
      <c r="C20" s="183">
        <v>379</v>
      </c>
      <c r="D20" s="183">
        <v>1005</v>
      </c>
      <c r="E20" s="183">
        <v>1771</v>
      </c>
      <c r="F20" s="183">
        <v>2924</v>
      </c>
      <c r="G20" s="183">
        <v>1886</v>
      </c>
      <c r="H20" s="183">
        <v>2872</v>
      </c>
      <c r="I20" s="183">
        <v>946</v>
      </c>
      <c r="J20" s="183">
        <v>2143</v>
      </c>
      <c r="K20" s="183">
        <v>427</v>
      </c>
      <c r="L20" s="183">
        <v>9221</v>
      </c>
      <c r="M20" s="183">
        <v>635</v>
      </c>
      <c r="N20" s="183">
        <v>13</v>
      </c>
      <c r="O20" s="183">
        <v>223</v>
      </c>
      <c r="P20" s="183">
        <v>46</v>
      </c>
      <c r="Q20" s="183">
        <v>75</v>
      </c>
      <c r="R20" s="183">
        <v>9369</v>
      </c>
      <c r="S20" s="183">
        <v>0</v>
      </c>
      <c r="T20" s="184">
        <v>15</v>
      </c>
      <c r="U20" s="92"/>
    </row>
    <row r="21" spans="1:21" ht="30.75" customHeight="1">
      <c r="A21" s="140" t="s">
        <v>141</v>
      </c>
      <c r="B21" s="182">
        <f>SUM(C21:T21)</f>
        <v>35257</v>
      </c>
      <c r="C21" s="183">
        <v>393</v>
      </c>
      <c r="D21" s="183">
        <v>1042</v>
      </c>
      <c r="E21" s="183">
        <v>1879</v>
      </c>
      <c r="F21" s="183">
        <v>3015</v>
      </c>
      <c r="G21" s="183">
        <v>1974</v>
      </c>
      <c r="H21" s="183">
        <v>2784</v>
      </c>
      <c r="I21" s="183">
        <v>948</v>
      </c>
      <c r="J21" s="183">
        <v>2184</v>
      </c>
      <c r="K21" s="183">
        <v>432</v>
      </c>
      <c r="L21" s="183">
        <v>9802</v>
      </c>
      <c r="M21" s="183">
        <v>656</v>
      </c>
      <c r="N21" s="183">
        <v>13</v>
      </c>
      <c r="O21" s="183">
        <v>222</v>
      </c>
      <c r="P21" s="183">
        <v>46</v>
      </c>
      <c r="Q21" s="183">
        <v>75</v>
      </c>
      <c r="R21" s="183">
        <v>9737</v>
      </c>
      <c r="S21" s="183">
        <v>0</v>
      </c>
      <c r="T21" s="184">
        <v>55</v>
      </c>
      <c r="U21" s="92"/>
    </row>
    <row r="22" spans="1:21" ht="30.75" customHeight="1">
      <c r="A22" s="140" t="s">
        <v>142</v>
      </c>
      <c r="B22" s="182">
        <f>SUM(C22:T22)</f>
        <v>38095</v>
      </c>
      <c r="C22" s="183">
        <v>440</v>
      </c>
      <c r="D22" s="183">
        <v>1117</v>
      </c>
      <c r="E22" s="183">
        <v>2038</v>
      </c>
      <c r="F22" s="183">
        <v>3153</v>
      </c>
      <c r="G22" s="183">
        <v>2184</v>
      </c>
      <c r="H22" s="183">
        <v>3152</v>
      </c>
      <c r="I22" s="183">
        <v>1019</v>
      </c>
      <c r="J22" s="183">
        <v>2301</v>
      </c>
      <c r="K22" s="183">
        <v>455</v>
      </c>
      <c r="L22" s="183">
        <v>10426</v>
      </c>
      <c r="M22" s="183">
        <v>673</v>
      </c>
      <c r="N22" s="183">
        <v>15</v>
      </c>
      <c r="O22" s="183">
        <v>223</v>
      </c>
      <c r="P22" s="183">
        <v>46</v>
      </c>
      <c r="Q22" s="183">
        <v>75</v>
      </c>
      <c r="R22" s="183">
        <v>10303</v>
      </c>
      <c r="S22" s="183">
        <v>459</v>
      </c>
      <c r="T22" s="184">
        <v>16</v>
      </c>
      <c r="U22" s="92"/>
    </row>
    <row r="23" spans="1:21" ht="30.75" customHeight="1">
      <c r="A23" s="140" t="s">
        <v>143</v>
      </c>
      <c r="B23" s="182">
        <f>SUM(C23:T23)</f>
        <v>40478</v>
      </c>
      <c r="C23" s="183">
        <v>492</v>
      </c>
      <c r="D23" s="183">
        <v>1171</v>
      </c>
      <c r="E23" s="183">
        <v>2185</v>
      </c>
      <c r="F23" s="183">
        <v>3285</v>
      </c>
      <c r="G23" s="183">
        <v>2310</v>
      </c>
      <c r="H23" s="183">
        <v>3387</v>
      </c>
      <c r="I23" s="183">
        <v>1071</v>
      </c>
      <c r="J23" s="183">
        <v>2372</v>
      </c>
      <c r="K23" s="183">
        <v>471</v>
      </c>
      <c r="L23" s="183">
        <v>11190</v>
      </c>
      <c r="M23" s="183">
        <v>679</v>
      </c>
      <c r="N23" s="183">
        <v>15</v>
      </c>
      <c r="O23" s="183">
        <v>223</v>
      </c>
      <c r="P23" s="183">
        <v>46</v>
      </c>
      <c r="Q23" s="183">
        <v>190</v>
      </c>
      <c r="R23" s="183">
        <v>10879</v>
      </c>
      <c r="S23" s="183">
        <v>496</v>
      </c>
      <c r="T23" s="184">
        <v>16</v>
      </c>
      <c r="U23" s="92"/>
    </row>
    <row r="24" spans="1:21" ht="30.75" customHeight="1" thickBot="1">
      <c r="A24" s="142" t="s">
        <v>144</v>
      </c>
      <c r="B24" s="185">
        <f>SUM(C24:T24)</f>
        <v>42478</v>
      </c>
      <c r="C24" s="186">
        <v>503</v>
      </c>
      <c r="D24" s="186">
        <v>1231</v>
      </c>
      <c r="E24" s="186">
        <v>2342</v>
      </c>
      <c r="F24" s="186">
        <v>3383</v>
      </c>
      <c r="G24" s="186">
        <v>2406</v>
      </c>
      <c r="H24" s="186">
        <v>3574</v>
      </c>
      <c r="I24" s="186">
        <v>1122</v>
      </c>
      <c r="J24" s="186">
        <v>2400</v>
      </c>
      <c r="K24" s="186">
        <v>477</v>
      </c>
      <c r="L24" s="186">
        <v>11903</v>
      </c>
      <c r="M24" s="186">
        <v>696</v>
      </c>
      <c r="N24" s="186">
        <v>15</v>
      </c>
      <c r="O24" s="186">
        <v>224</v>
      </c>
      <c r="P24" s="186">
        <v>46</v>
      </c>
      <c r="Q24" s="186">
        <v>225</v>
      </c>
      <c r="R24" s="186">
        <v>11400</v>
      </c>
      <c r="S24" s="186">
        <v>515</v>
      </c>
      <c r="T24" s="187">
        <v>16</v>
      </c>
      <c r="U24" s="92"/>
    </row>
    <row r="25" spans="1:21" ht="13.5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253" t="s">
        <v>147</v>
      </c>
      <c r="T25" s="253"/>
      <c r="U25" s="92"/>
    </row>
  </sheetData>
  <sheetProtection/>
  <mergeCells count="1">
    <mergeCell ref="S25:T25"/>
  </mergeCells>
  <printOptions/>
  <pageMargins left="0.5118110236220472" right="0.11811023622047245" top="0.5511811023622047" bottom="0.5511811023622047" header="0.31496062992125984" footer="0.31496062992125984"/>
  <pageSetup horizontalDpi="600" verticalDpi="600" orientation="landscape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</sheetPr>
  <dimension ref="A1:I40"/>
  <sheetViews>
    <sheetView view="pageBreakPreview" zoomScaleSheetLayoutView="100" zoomScalePageLayoutView="0" workbookViewId="0" topLeftCell="A1">
      <selection activeCell="R10" sqref="R10"/>
    </sheetView>
  </sheetViews>
  <sheetFormatPr defaultColWidth="9.00390625" defaultRowHeight="13.5"/>
  <cols>
    <col min="1" max="1" width="13.50390625" style="92" customWidth="1"/>
    <col min="2" max="7" width="13.75390625" style="92" customWidth="1"/>
    <col min="8" max="8" width="14.75390625" style="92" customWidth="1"/>
    <col min="9" max="9" width="12.625" style="92" customWidth="1"/>
    <col min="10" max="20" width="11.125" style="92" customWidth="1"/>
    <col min="21" max="16384" width="9.00390625" style="92" customWidth="1"/>
  </cols>
  <sheetData>
    <row r="1" ht="23.25" customHeight="1">
      <c r="A1" s="149" t="s">
        <v>174</v>
      </c>
    </row>
    <row r="3" spans="1:7" ht="21.75" customHeight="1" thickBot="1">
      <c r="A3" s="147" t="s">
        <v>173</v>
      </c>
      <c r="G3" s="113" t="s">
        <v>151</v>
      </c>
    </row>
    <row r="4" spans="1:7" ht="32.25" customHeight="1" thickBot="1">
      <c r="A4" s="128"/>
      <c r="B4" s="115" t="s">
        <v>121</v>
      </c>
      <c r="C4" s="115" t="s">
        <v>145</v>
      </c>
      <c r="D4" s="115" t="s">
        <v>146</v>
      </c>
      <c r="E4" s="115" t="s">
        <v>148</v>
      </c>
      <c r="F4" s="115" t="s">
        <v>149</v>
      </c>
      <c r="G4" s="117" t="s">
        <v>150</v>
      </c>
    </row>
    <row r="5" spans="1:8" ht="23.25" customHeight="1">
      <c r="A5" s="130" t="s">
        <v>140</v>
      </c>
      <c r="B5" s="131">
        <f>SUM(C5:G5)</f>
        <v>678341</v>
      </c>
      <c r="C5" s="132">
        <v>486819</v>
      </c>
      <c r="D5" s="132">
        <v>54024</v>
      </c>
      <c r="E5" s="132">
        <v>50530</v>
      </c>
      <c r="F5" s="132">
        <v>41080</v>
      </c>
      <c r="G5" s="133">
        <v>45888</v>
      </c>
      <c r="H5" s="150"/>
    </row>
    <row r="6" spans="1:8" ht="23.25" customHeight="1">
      <c r="A6" s="130" t="s">
        <v>141</v>
      </c>
      <c r="B6" s="131">
        <f>SUM(C6:G6)</f>
        <v>619269</v>
      </c>
      <c r="C6" s="132">
        <v>444468</v>
      </c>
      <c r="D6" s="132">
        <v>52642</v>
      </c>
      <c r="E6" s="132">
        <v>44857</v>
      </c>
      <c r="F6" s="132">
        <v>36756</v>
      </c>
      <c r="G6" s="133">
        <v>40546</v>
      </c>
      <c r="H6" s="150"/>
    </row>
    <row r="7" spans="1:8" ht="23.25" customHeight="1">
      <c r="A7" s="130" t="s">
        <v>142</v>
      </c>
      <c r="B7" s="131">
        <f>SUM(C7:G7)</f>
        <v>414510</v>
      </c>
      <c r="C7" s="132">
        <v>290932</v>
      </c>
      <c r="D7" s="132">
        <v>34154</v>
      </c>
      <c r="E7" s="132">
        <v>27406</v>
      </c>
      <c r="F7" s="132">
        <v>26510</v>
      </c>
      <c r="G7" s="133">
        <v>35508</v>
      </c>
      <c r="H7" s="150"/>
    </row>
    <row r="8" spans="1:8" ht="23.25" customHeight="1">
      <c r="A8" s="130" t="s">
        <v>143</v>
      </c>
      <c r="B8" s="131">
        <f>SUM(C8:G8)</f>
        <v>585052</v>
      </c>
      <c r="C8" s="132">
        <v>368182</v>
      </c>
      <c r="D8" s="132">
        <v>43491</v>
      </c>
      <c r="E8" s="132">
        <v>38565</v>
      </c>
      <c r="F8" s="132">
        <v>34969</v>
      </c>
      <c r="G8" s="133">
        <v>99845</v>
      </c>
      <c r="H8" s="150"/>
    </row>
    <row r="9" spans="1:8" ht="23.25" customHeight="1" thickBot="1">
      <c r="A9" s="134" t="s">
        <v>144</v>
      </c>
      <c r="B9" s="226">
        <f>SUM(C9:G9)</f>
        <v>587301</v>
      </c>
      <c r="C9" s="195">
        <v>375243</v>
      </c>
      <c r="D9" s="195">
        <v>42432</v>
      </c>
      <c r="E9" s="195">
        <v>34393</v>
      </c>
      <c r="F9" s="195">
        <v>33071</v>
      </c>
      <c r="G9" s="196">
        <v>102162</v>
      </c>
      <c r="H9" s="150"/>
    </row>
    <row r="10" spans="2:8" ht="18.75" customHeight="1">
      <c r="B10" s="150"/>
      <c r="C10" s="150"/>
      <c r="D10" s="150"/>
      <c r="E10" s="150"/>
      <c r="F10" s="255" t="s">
        <v>152</v>
      </c>
      <c r="G10" s="255"/>
      <c r="H10" s="150"/>
    </row>
    <row r="11" spans="2:8" ht="11.25" customHeight="1">
      <c r="B11" s="150"/>
      <c r="C11" s="150"/>
      <c r="D11" s="150"/>
      <c r="E11" s="150"/>
      <c r="F11" s="150"/>
      <c r="G11" s="150"/>
      <c r="H11" s="150"/>
    </row>
    <row r="12" spans="1:8" ht="22.5" customHeight="1">
      <c r="A12" s="149" t="s">
        <v>175</v>
      </c>
      <c r="B12" s="150"/>
      <c r="C12" s="150"/>
      <c r="D12" s="150"/>
      <c r="E12" s="150"/>
      <c r="F12" s="150"/>
      <c r="G12" s="150"/>
      <c r="H12" s="150"/>
    </row>
    <row r="13" spans="2:8" ht="15" customHeight="1">
      <c r="B13" s="150"/>
      <c r="C13" s="150"/>
      <c r="D13" s="150"/>
      <c r="E13" s="150"/>
      <c r="F13" s="150"/>
      <c r="G13" s="150"/>
      <c r="H13" s="150"/>
    </row>
    <row r="14" spans="1:8" ht="22.5" customHeight="1" thickBot="1">
      <c r="A14" s="147" t="s">
        <v>176</v>
      </c>
      <c r="B14" s="197"/>
      <c r="C14" s="197"/>
      <c r="D14" s="197"/>
      <c r="E14" s="197"/>
      <c r="F14" s="197"/>
      <c r="G14" s="197"/>
      <c r="H14" s="198" t="s">
        <v>119</v>
      </c>
    </row>
    <row r="15" spans="1:8" ht="32.25" customHeight="1" thickBot="1">
      <c r="A15" s="128"/>
      <c r="B15" s="189" t="s">
        <v>121</v>
      </c>
      <c r="C15" s="189" t="s">
        <v>145</v>
      </c>
      <c r="D15" s="189" t="s">
        <v>146</v>
      </c>
      <c r="E15" s="189" t="s">
        <v>148</v>
      </c>
      <c r="F15" s="189" t="s">
        <v>149</v>
      </c>
      <c r="G15" s="199" t="s">
        <v>150</v>
      </c>
      <c r="H15" s="200" t="s">
        <v>153</v>
      </c>
    </row>
    <row r="16" spans="1:8" ht="24" customHeight="1">
      <c r="A16" s="135" t="s">
        <v>140</v>
      </c>
      <c r="B16" s="201">
        <f>SUM(C16:H16)</f>
        <v>1304409</v>
      </c>
      <c r="C16" s="202">
        <v>1012663</v>
      </c>
      <c r="D16" s="202">
        <v>85898</v>
      </c>
      <c r="E16" s="202">
        <v>80576</v>
      </c>
      <c r="F16" s="202">
        <v>55921</v>
      </c>
      <c r="G16" s="203">
        <v>61262</v>
      </c>
      <c r="H16" s="204">
        <v>8089</v>
      </c>
    </row>
    <row r="17" spans="1:8" ht="24" customHeight="1">
      <c r="A17" s="130" t="s">
        <v>141</v>
      </c>
      <c r="B17" s="205">
        <f>SUM(C17:H17)</f>
        <v>1193177</v>
      </c>
      <c r="C17" s="206">
        <v>925449</v>
      </c>
      <c r="D17" s="206">
        <v>77787</v>
      </c>
      <c r="E17" s="206">
        <v>72787</v>
      </c>
      <c r="F17" s="206">
        <v>53371</v>
      </c>
      <c r="G17" s="207">
        <v>56415</v>
      </c>
      <c r="H17" s="208">
        <v>7368</v>
      </c>
    </row>
    <row r="18" spans="1:8" ht="24" customHeight="1">
      <c r="A18" s="130" t="s">
        <v>142</v>
      </c>
      <c r="B18" s="205">
        <f>SUM(C18:H18)</f>
        <v>975761</v>
      </c>
      <c r="C18" s="206">
        <v>752686</v>
      </c>
      <c r="D18" s="206">
        <v>66474</v>
      </c>
      <c r="E18" s="206">
        <v>56264</v>
      </c>
      <c r="F18" s="206">
        <v>43697</v>
      </c>
      <c r="G18" s="207">
        <v>49916</v>
      </c>
      <c r="H18" s="208">
        <v>6724</v>
      </c>
    </row>
    <row r="19" spans="1:8" ht="24" customHeight="1">
      <c r="A19" s="130" t="s">
        <v>143</v>
      </c>
      <c r="B19" s="205">
        <f>SUM(C19:H19)</f>
        <v>1181012</v>
      </c>
      <c r="C19" s="206">
        <v>879336</v>
      </c>
      <c r="D19" s="206">
        <v>75946</v>
      </c>
      <c r="E19" s="206">
        <v>65988</v>
      </c>
      <c r="F19" s="206">
        <v>51423</v>
      </c>
      <c r="G19" s="207">
        <v>99660</v>
      </c>
      <c r="H19" s="208">
        <v>8659</v>
      </c>
    </row>
    <row r="20" spans="1:8" ht="24" customHeight="1" thickBot="1">
      <c r="A20" s="134" t="s">
        <v>144</v>
      </c>
      <c r="B20" s="209">
        <f>SUM(C20:H20)</f>
        <v>1064754</v>
      </c>
      <c r="C20" s="210">
        <v>782118</v>
      </c>
      <c r="D20" s="210">
        <v>71231</v>
      </c>
      <c r="E20" s="210">
        <v>57902</v>
      </c>
      <c r="F20" s="211">
        <v>49731</v>
      </c>
      <c r="G20" s="212">
        <v>96207</v>
      </c>
      <c r="H20" s="213">
        <v>7565</v>
      </c>
    </row>
    <row r="21" spans="1:8" ht="21.75" customHeight="1">
      <c r="A21" s="92" t="s">
        <v>154</v>
      </c>
      <c r="B21" s="150"/>
      <c r="C21" s="150"/>
      <c r="D21" s="150"/>
      <c r="E21" s="150"/>
      <c r="F21" s="150"/>
      <c r="G21" s="150"/>
      <c r="H21" s="188" t="s">
        <v>152</v>
      </c>
    </row>
    <row r="22" spans="2:8" ht="12" customHeight="1">
      <c r="B22" s="150"/>
      <c r="C22" s="150"/>
      <c r="D22" s="150"/>
      <c r="E22" s="150"/>
      <c r="F22" s="150"/>
      <c r="G22" s="150"/>
      <c r="H22" s="150"/>
    </row>
    <row r="23" spans="1:8" ht="19.5" customHeight="1" thickBot="1">
      <c r="A23" s="147" t="s">
        <v>177</v>
      </c>
      <c r="B23" s="197"/>
      <c r="C23" s="197"/>
      <c r="D23" s="197"/>
      <c r="E23" s="197"/>
      <c r="F23" s="198" t="s">
        <v>119</v>
      </c>
      <c r="G23" s="197"/>
      <c r="H23" s="197"/>
    </row>
    <row r="24" spans="1:9" ht="32.25" customHeight="1" thickBot="1">
      <c r="A24" s="128"/>
      <c r="B24" s="189" t="s">
        <v>121</v>
      </c>
      <c r="C24" s="189" t="s">
        <v>155</v>
      </c>
      <c r="D24" s="189" t="s">
        <v>156</v>
      </c>
      <c r="E24" s="189" t="s">
        <v>157</v>
      </c>
      <c r="F24" s="191" t="s">
        <v>158</v>
      </c>
      <c r="G24" s="214"/>
      <c r="H24" s="214"/>
      <c r="I24" s="136"/>
    </row>
    <row r="25" spans="1:8" ht="24" customHeight="1">
      <c r="A25" s="135" t="s">
        <v>140</v>
      </c>
      <c r="B25" s="201">
        <f>SUM(C25:F25)</f>
        <v>1304409</v>
      </c>
      <c r="C25" s="202">
        <v>735431</v>
      </c>
      <c r="D25" s="202">
        <v>478185</v>
      </c>
      <c r="E25" s="202">
        <v>40272</v>
      </c>
      <c r="F25" s="204">
        <v>50521</v>
      </c>
      <c r="G25" s="150"/>
      <c r="H25" s="150"/>
    </row>
    <row r="26" spans="1:8" ht="24" customHeight="1">
      <c r="A26" s="130" t="s">
        <v>141</v>
      </c>
      <c r="B26" s="205">
        <f>SUM(C26:F26)</f>
        <v>1193177</v>
      </c>
      <c r="C26" s="206">
        <v>667847</v>
      </c>
      <c r="D26" s="206">
        <v>438844</v>
      </c>
      <c r="E26" s="206">
        <v>34279</v>
      </c>
      <c r="F26" s="208">
        <v>52207</v>
      </c>
      <c r="G26" s="150"/>
      <c r="H26" s="150"/>
    </row>
    <row r="27" spans="1:8" ht="24" customHeight="1">
      <c r="A27" s="130" t="s">
        <v>142</v>
      </c>
      <c r="B27" s="205">
        <f>SUM(C27:F27)</f>
        <v>975761</v>
      </c>
      <c r="C27" s="206">
        <v>550620</v>
      </c>
      <c r="D27" s="206">
        <v>363712</v>
      </c>
      <c r="E27" s="206">
        <v>26682</v>
      </c>
      <c r="F27" s="208">
        <v>34747</v>
      </c>
      <c r="G27" s="150"/>
      <c r="H27" s="150"/>
    </row>
    <row r="28" spans="1:8" ht="24" customHeight="1">
      <c r="A28" s="130" t="s">
        <v>143</v>
      </c>
      <c r="B28" s="205">
        <f>SUM(C28:F28)</f>
        <v>1181012</v>
      </c>
      <c r="C28" s="206">
        <v>646400</v>
      </c>
      <c r="D28" s="206">
        <v>450686</v>
      </c>
      <c r="E28" s="206">
        <v>36265</v>
      </c>
      <c r="F28" s="208">
        <v>47661</v>
      </c>
      <c r="G28" s="150"/>
      <c r="H28" s="150"/>
    </row>
    <row r="29" spans="1:8" ht="24" customHeight="1" thickBot="1">
      <c r="A29" s="134" t="s">
        <v>144</v>
      </c>
      <c r="B29" s="209">
        <f>SUM(C29:F29)</f>
        <v>1064754</v>
      </c>
      <c r="C29" s="210">
        <v>578665</v>
      </c>
      <c r="D29" s="210">
        <v>413195</v>
      </c>
      <c r="E29" s="210">
        <v>29277</v>
      </c>
      <c r="F29" s="213">
        <v>43617</v>
      </c>
      <c r="G29" s="150"/>
      <c r="H29" s="150"/>
    </row>
    <row r="30" spans="1:8" ht="22.5" customHeight="1">
      <c r="A30" s="92" t="s">
        <v>159</v>
      </c>
      <c r="B30" s="150"/>
      <c r="C30" s="150"/>
      <c r="D30" s="150"/>
      <c r="E30" s="150"/>
      <c r="F30" s="188" t="s">
        <v>152</v>
      </c>
      <c r="G30" s="150"/>
      <c r="H30" s="150"/>
    </row>
    <row r="31" spans="2:8" ht="11.25" customHeight="1">
      <c r="B31" s="150"/>
      <c r="C31" s="150"/>
      <c r="D31" s="150"/>
      <c r="E31" s="150"/>
      <c r="F31" s="150"/>
      <c r="G31" s="150"/>
      <c r="H31" s="150"/>
    </row>
    <row r="32" spans="1:8" ht="22.5" customHeight="1" thickBot="1">
      <c r="A32" s="147" t="s">
        <v>178</v>
      </c>
      <c r="B32" s="150"/>
      <c r="C32" s="150"/>
      <c r="D32" s="150"/>
      <c r="E32" s="215" t="s">
        <v>179</v>
      </c>
      <c r="F32" s="150"/>
      <c r="G32" s="150"/>
      <c r="H32" s="150"/>
    </row>
    <row r="33" spans="1:8" ht="47.25" customHeight="1" thickBot="1">
      <c r="A33" s="128"/>
      <c r="B33" s="216" t="s">
        <v>160</v>
      </c>
      <c r="C33" s="217" t="s">
        <v>161</v>
      </c>
      <c r="D33" s="218"/>
      <c r="E33" s="219"/>
      <c r="F33" s="220" t="s">
        <v>162</v>
      </c>
      <c r="G33" s="216" t="s">
        <v>163</v>
      </c>
      <c r="H33" s="221" t="s">
        <v>164</v>
      </c>
    </row>
    <row r="34" spans="1:8" ht="23.25" customHeight="1">
      <c r="A34" s="137" t="s">
        <v>140</v>
      </c>
      <c r="B34" s="183">
        <v>69</v>
      </c>
      <c r="C34" s="184">
        <v>3956</v>
      </c>
      <c r="D34" s="150"/>
      <c r="E34" s="222" t="s">
        <v>140</v>
      </c>
      <c r="F34" s="183">
        <v>1792</v>
      </c>
      <c r="G34" s="183">
        <v>3613</v>
      </c>
      <c r="H34" s="184">
        <v>4679</v>
      </c>
    </row>
    <row r="35" spans="1:8" ht="23.25" customHeight="1">
      <c r="A35" s="137" t="s">
        <v>141</v>
      </c>
      <c r="B35" s="183">
        <v>70</v>
      </c>
      <c r="C35" s="184">
        <v>3984</v>
      </c>
      <c r="D35" s="150"/>
      <c r="E35" s="222" t="s">
        <v>141</v>
      </c>
      <c r="F35" s="183">
        <v>1975</v>
      </c>
      <c r="G35" s="183">
        <v>3941</v>
      </c>
      <c r="H35" s="184">
        <v>5216</v>
      </c>
    </row>
    <row r="36" spans="1:8" ht="23.25" customHeight="1">
      <c r="A36" s="137" t="s">
        <v>142</v>
      </c>
      <c r="B36" s="183">
        <v>64</v>
      </c>
      <c r="C36" s="184">
        <v>2317</v>
      </c>
      <c r="D36" s="150"/>
      <c r="E36" s="222" t="s">
        <v>142</v>
      </c>
      <c r="F36" s="183">
        <v>1844</v>
      </c>
      <c r="G36" s="183">
        <v>5973</v>
      </c>
      <c r="H36" s="184">
        <v>9394</v>
      </c>
    </row>
    <row r="37" spans="1:8" ht="23.25" customHeight="1">
      <c r="A37" s="137" t="s">
        <v>143</v>
      </c>
      <c r="B37" s="183">
        <v>86</v>
      </c>
      <c r="C37" s="184">
        <v>3290</v>
      </c>
      <c r="D37" s="150"/>
      <c r="E37" s="222" t="s">
        <v>143</v>
      </c>
      <c r="F37" s="224" t="s">
        <v>183</v>
      </c>
      <c r="G37" s="183">
        <v>7543</v>
      </c>
      <c r="H37" s="184">
        <v>9873</v>
      </c>
    </row>
    <row r="38" spans="1:8" ht="23.25" customHeight="1" thickBot="1">
      <c r="A38" s="138" t="s">
        <v>144</v>
      </c>
      <c r="B38" s="193">
        <v>99</v>
      </c>
      <c r="C38" s="194">
        <v>3820</v>
      </c>
      <c r="D38" s="150"/>
      <c r="E38" s="223" t="s">
        <v>144</v>
      </c>
      <c r="F38" s="225" t="s">
        <v>183</v>
      </c>
      <c r="G38" s="186">
        <v>5802</v>
      </c>
      <c r="H38" s="187">
        <v>10156</v>
      </c>
    </row>
    <row r="39" spans="3:8" ht="17.25" customHeight="1">
      <c r="C39" s="148" t="s">
        <v>152</v>
      </c>
      <c r="E39" s="139"/>
      <c r="F39" s="139"/>
      <c r="G39" s="257" t="s">
        <v>165</v>
      </c>
      <c r="H39" s="257"/>
    </row>
    <row r="40" spans="5:8" ht="42.75" customHeight="1">
      <c r="E40" s="256" t="s">
        <v>166</v>
      </c>
      <c r="F40" s="256"/>
      <c r="G40" s="256"/>
      <c r="H40" s="256"/>
    </row>
  </sheetData>
  <sheetProtection/>
  <mergeCells count="3">
    <mergeCell ref="F10:G10"/>
    <mergeCell ref="E40:H40"/>
    <mergeCell ref="G39:H39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portrait" paperSize="9" scale="90" r:id="rId1"/>
  <headerFooter scaleWithDoc="0" alignWithMargins="0">
    <oddHeader>&amp;R文化－７８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2024-03-26T08:25:44Z</dcterms:created>
  <dcterms:modified xsi:type="dcterms:W3CDTF">2024-03-26T08:54:10Z</dcterms:modified>
  <cp:category/>
  <cp:version/>
  <cp:contentType/>
  <cp:contentStatus/>
</cp:coreProperties>
</file>